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radoicic\Desktop\INFORMATOR 2021\"/>
    </mc:Choice>
  </mc:AlternateContent>
  <bookViews>
    <workbookView xWindow="0" yWindow="0" windowWidth="15360" windowHeight="7620"/>
  </bookViews>
  <sheets>
    <sheet name="П 0605" sheetId="1" r:id="rId1"/>
  </sheets>
  <calcPr calcId="162913"/>
</workbook>
</file>

<file path=xl/calcChain.xml><?xml version="1.0" encoding="utf-8"?>
<calcChain xmlns="http://schemas.openxmlformats.org/spreadsheetml/2006/main">
  <c r="H74" i="1" l="1"/>
  <c r="H81" i="1"/>
  <c r="H77" i="1"/>
  <c r="H33" i="1"/>
  <c r="J32" i="1"/>
  <c r="G33" i="1"/>
  <c r="F33" i="1"/>
  <c r="J79" i="1" l="1"/>
  <c r="J76" i="1"/>
  <c r="J84" i="1"/>
  <c r="J85" i="1"/>
  <c r="J83" i="1"/>
  <c r="H86" i="1"/>
  <c r="G86" i="1"/>
  <c r="F86" i="1"/>
  <c r="J73" i="1"/>
  <c r="J86" i="1" l="1"/>
  <c r="G81" i="1"/>
  <c r="J81" i="1" s="1"/>
  <c r="F81" i="1"/>
  <c r="G77" i="1"/>
  <c r="J77" i="1" s="1"/>
  <c r="F77" i="1"/>
  <c r="G74" i="1"/>
  <c r="J74" i="1" s="1"/>
  <c r="F74" i="1"/>
  <c r="J50" i="1" l="1"/>
  <c r="H71" i="1" l="1"/>
  <c r="G71" i="1"/>
  <c r="F71" i="1"/>
  <c r="J70" i="1"/>
  <c r="G68" i="1"/>
  <c r="F68" i="1"/>
  <c r="J57" i="1"/>
  <c r="J58" i="1"/>
  <c r="J59" i="1"/>
  <c r="J60" i="1"/>
  <c r="J61" i="1"/>
  <c r="J62" i="1"/>
  <c r="J63" i="1"/>
  <c r="J64" i="1"/>
  <c r="J54" i="1"/>
  <c r="J55" i="1"/>
  <c r="J56" i="1"/>
  <c r="J53" i="1"/>
  <c r="H65" i="1"/>
  <c r="G65" i="1"/>
  <c r="F65" i="1"/>
  <c r="J71" i="1" l="1"/>
  <c r="J65" i="1"/>
  <c r="F51" i="1" l="1"/>
  <c r="G51" i="1"/>
  <c r="H51" i="1" l="1"/>
  <c r="I27" i="1" l="1"/>
  <c r="J27" i="1"/>
  <c r="I50" i="1"/>
  <c r="J49" i="1"/>
  <c r="I49" i="1"/>
  <c r="J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1" i="1"/>
  <c r="J30" i="1"/>
  <c r="I30" i="1"/>
  <c r="J29" i="1"/>
  <c r="I29" i="1"/>
  <c r="J28" i="1"/>
  <c r="I28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H17" i="1"/>
  <c r="G17" i="1"/>
  <c r="F17" i="1"/>
  <c r="F9" i="1" s="1"/>
  <c r="J16" i="1"/>
  <c r="I16" i="1"/>
  <c r="J15" i="1"/>
  <c r="I15" i="1"/>
  <c r="J14" i="1"/>
  <c r="I14" i="1"/>
  <c r="J13" i="1"/>
  <c r="I13" i="1"/>
  <c r="J12" i="1"/>
  <c r="I12" i="1"/>
  <c r="J11" i="1"/>
  <c r="I11" i="1"/>
  <c r="G88" i="1" l="1"/>
  <c r="G9" i="1"/>
  <c r="H9" i="1"/>
  <c r="H88" i="1"/>
  <c r="F88" i="1"/>
  <c r="I17" i="1"/>
  <c r="I33" i="1"/>
  <c r="J51" i="1"/>
  <c r="I51" i="1"/>
  <c r="J33" i="1"/>
  <c r="J17" i="1"/>
  <c r="J88" i="1" l="1"/>
  <c r="I9" i="1"/>
  <c r="J9" i="1"/>
  <c r="A1" i="1"/>
</calcChain>
</file>

<file path=xl/sharedStrings.xml><?xml version="1.0" encoding="utf-8"?>
<sst xmlns="http://schemas.openxmlformats.org/spreadsheetml/2006/main" count="91" uniqueCount="58">
  <si>
    <t>Шифра програма</t>
  </si>
  <si>
    <t>Шифра програмске активности</t>
  </si>
  <si>
    <t>Назив</t>
  </si>
  <si>
    <t>Проценат извршења у односу на фин.план</t>
  </si>
  <si>
    <t>0001</t>
  </si>
  <si>
    <t>0002</t>
  </si>
  <si>
    <t>0003</t>
  </si>
  <si>
    <t>0605</t>
  </si>
  <si>
    <t>Евидентирање, упис права својине и других стварних права на непокретностима и успостављање јавне својине</t>
  </si>
  <si>
    <t>Управљање, располагање  и заштита државне имовине</t>
  </si>
  <si>
    <t>Административна подршка раду Дирекције</t>
  </si>
  <si>
    <t>Раздео:</t>
  </si>
  <si>
    <t>Корисник:</t>
  </si>
  <si>
    <t>40700 - Републичка дирекција за имовину Републике Србије</t>
  </si>
  <si>
    <t>Евиденција, управљање и располагање јавном својином</t>
  </si>
  <si>
    <t>Економска класификација</t>
  </si>
  <si>
    <t>Назив апропријације</t>
  </si>
  <si>
    <t>Плате, дадаци и накнаде запослених</t>
  </si>
  <si>
    <t>Социјални доприноси на терет послодавца</t>
  </si>
  <si>
    <t>Накнаде трошкова за запослене</t>
  </si>
  <si>
    <t>Трошкови путовања</t>
  </si>
  <si>
    <t>Услуге по уговору</t>
  </si>
  <si>
    <t>Порези, обавезне таксе и казне и пенали</t>
  </si>
  <si>
    <t>Стални трошкови</t>
  </si>
  <si>
    <t>Специјализоване услуге</t>
  </si>
  <si>
    <t>Текуће поправке и одржавање</t>
  </si>
  <si>
    <t>Новчане казне и пенали по решењу судова</t>
  </si>
  <si>
    <t>Зграде и грађевински објекти</t>
  </si>
  <si>
    <t>Нематеријална имовина</t>
  </si>
  <si>
    <t>Машине и опрема</t>
  </si>
  <si>
    <t>Материјал</t>
  </si>
  <si>
    <t>Награде запосленима и остали посебни расходи</t>
  </si>
  <si>
    <t>Накнаде у натури</t>
  </si>
  <si>
    <t>Социјална давања запосленима</t>
  </si>
  <si>
    <t>Накнада штете за повреде или штету нанету од стране државних органа</t>
  </si>
  <si>
    <t>Почетна апропријација</t>
  </si>
  <si>
    <t>Текућа апропријација</t>
  </si>
  <si>
    <t>Проценат извршења</t>
  </si>
  <si>
    <t>Укупно 0001:</t>
  </si>
  <si>
    <t>Укупно 0002:</t>
  </si>
  <si>
    <t>Укупно 0003:</t>
  </si>
  <si>
    <t>Управљање друмским, граничним и пограничним прелазима</t>
  </si>
  <si>
    <t>Укупно 0004:</t>
  </si>
  <si>
    <t>0004</t>
  </si>
  <si>
    <t>Укупно 5001:</t>
  </si>
  <si>
    <t>Изградња граничног прелаза Бајина Башта</t>
  </si>
  <si>
    <t>Укупно5002:</t>
  </si>
  <si>
    <t>Изградња граничног прелаза Котроман</t>
  </si>
  <si>
    <t>Изградња граничног прелаза Кусјак</t>
  </si>
  <si>
    <t>Изградња граничног прелаза Нештин</t>
  </si>
  <si>
    <t>Укупно 5003:</t>
  </si>
  <si>
    <t>Укупно 5004:</t>
  </si>
  <si>
    <t>Укупно 5005:</t>
  </si>
  <si>
    <t>Укупно 7067:</t>
  </si>
  <si>
    <t>СВЕГА (0001+0002+0003+0004+5001+5002+5003+5004+5005+7067):</t>
  </si>
  <si>
    <t>Наградна игра "Узми рачун и победи 2021"</t>
  </si>
  <si>
    <t>Извршење од 01.01.2021-31.12.2021.</t>
  </si>
  <si>
    <t>Земљиште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</si>
</sst>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0" borderId="1" xfId="0" applyNumberFormat="1" applyBorder="1"/>
    <xf numFmtId="0" fontId="1" fillId="0" borderId="1" xfId="0" applyFont="1" applyBorder="1"/>
    <xf numFmtId="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2" borderId="1" xfId="0" applyFill="1" applyBorder="1"/>
    <xf numFmtId="0" fontId="0" fillId="0" borderId="1" xfId="0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4" fontId="1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4" fontId="0" fillId="0" borderId="0" xfId="0" applyNumberFormat="1"/>
    <xf numFmtId="0" fontId="0" fillId="0" borderId="0" xfId="0" applyFill="1"/>
    <xf numFmtId="49" fontId="0" fillId="0" borderId="1" xfId="0" applyNumberFormat="1" applyBorder="1" applyAlignment="1">
      <alignment horizontal="left" vertical="top"/>
    </xf>
    <xf numFmtId="0" fontId="0" fillId="0" borderId="1" xfId="0" applyFill="1" applyBorder="1"/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/>
    <xf numFmtId="4" fontId="0" fillId="3" borderId="3" xfId="0" applyNumberFormat="1" applyFill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/>
    </xf>
    <xf numFmtId="4" fontId="0" fillId="4" borderId="1" xfId="0" applyNumberForma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workbookViewId="0">
      <selection activeCell="H57" sqref="H57"/>
    </sheetView>
  </sheetViews>
  <sheetFormatPr defaultRowHeight="15" x14ac:dyDescent="0.25"/>
  <cols>
    <col min="1" max="1" width="9.7109375" customWidth="1"/>
    <col min="2" max="2" width="12.42578125" customWidth="1"/>
    <col min="3" max="3" width="35.85546875" customWidth="1"/>
    <col min="4" max="4" width="15.7109375" customWidth="1"/>
    <col min="5" max="5" width="24.28515625" customWidth="1"/>
    <col min="6" max="6" width="15.85546875" customWidth="1"/>
    <col min="7" max="7" width="15" customWidth="1"/>
    <col min="8" max="8" width="17" customWidth="1"/>
    <col min="9" max="9" width="0" hidden="1" customWidth="1"/>
    <col min="10" max="10" width="14.42578125" customWidth="1"/>
    <col min="14" max="14" width="12.7109375" customWidth="1"/>
    <col min="15" max="15" width="16.28515625" customWidth="1"/>
  </cols>
  <sheetData>
    <row r="1" spans="1:10" x14ac:dyDescent="0.25">
      <c r="A1" s="64">
        <f ca="1">+Q13+A1:K27+A1:K29+Q13+A1:K27+A1:K34+A1:J46+Q13+A1:K27+A1:K46</f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A2" t="s">
        <v>11</v>
      </c>
      <c r="B2">
        <v>43</v>
      </c>
    </row>
    <row r="3" spans="1:10" x14ac:dyDescent="0.25">
      <c r="A3" t="s">
        <v>12</v>
      </c>
      <c r="B3" t="s">
        <v>13</v>
      </c>
    </row>
    <row r="5" spans="1:10" x14ac:dyDescent="0.25">
      <c r="A5" s="65" t="s">
        <v>0</v>
      </c>
      <c r="B5" s="65" t="s">
        <v>1</v>
      </c>
      <c r="C5" s="65" t="s">
        <v>2</v>
      </c>
      <c r="D5" s="66" t="s">
        <v>15</v>
      </c>
      <c r="E5" s="66" t="s">
        <v>16</v>
      </c>
      <c r="F5" s="65" t="s">
        <v>35</v>
      </c>
      <c r="G5" s="65" t="s">
        <v>36</v>
      </c>
      <c r="H5" s="65" t="s">
        <v>56</v>
      </c>
      <c r="I5" s="65" t="s">
        <v>3</v>
      </c>
      <c r="J5" s="65" t="s">
        <v>37</v>
      </c>
    </row>
    <row r="6" spans="1:10" x14ac:dyDescent="0.25">
      <c r="A6" s="65"/>
      <c r="B6" s="65"/>
      <c r="C6" s="65"/>
      <c r="D6" s="67"/>
      <c r="E6" s="67"/>
      <c r="F6" s="65"/>
      <c r="G6" s="65"/>
      <c r="H6" s="65"/>
      <c r="I6" s="65"/>
      <c r="J6" s="65"/>
    </row>
    <row r="7" spans="1:10" x14ac:dyDescent="0.25">
      <c r="A7" s="65"/>
      <c r="B7" s="65"/>
      <c r="C7" s="65"/>
      <c r="D7" s="67"/>
      <c r="E7" s="67"/>
      <c r="F7" s="65"/>
      <c r="G7" s="65"/>
      <c r="H7" s="65"/>
      <c r="I7" s="65"/>
      <c r="J7" s="65"/>
    </row>
    <row r="8" spans="1:10" x14ac:dyDescent="0.25">
      <c r="A8" s="65"/>
      <c r="B8" s="65"/>
      <c r="C8" s="65"/>
      <c r="D8" s="68"/>
      <c r="E8" s="68"/>
      <c r="F8" s="65"/>
      <c r="G8" s="65"/>
      <c r="H8" s="65"/>
      <c r="I8" s="65"/>
      <c r="J8" s="65"/>
    </row>
    <row r="9" spans="1:10" ht="30" x14ac:dyDescent="0.25">
      <c r="A9" s="8" t="s">
        <v>7</v>
      </c>
      <c r="B9" s="29"/>
      <c r="C9" s="7" t="s">
        <v>14</v>
      </c>
      <c r="D9" s="46"/>
      <c r="E9" s="2"/>
      <c r="F9" s="34">
        <f>F17+F33+F51+F65+F68+F71+F74+F77+F81+F86</f>
        <v>3445748000</v>
      </c>
      <c r="G9" s="35">
        <f>G17+G33+G51+G65+G68+G71+G74+G77+G81+G86</f>
        <v>3391673000</v>
      </c>
      <c r="H9" s="36">
        <f>H17+H33+H51+H65+H68+H71+H74+H77+H81+H86</f>
        <v>3294159059.4099998</v>
      </c>
      <c r="I9" s="11">
        <f>(H9/F9)*100</f>
        <v>95.600695680879738</v>
      </c>
      <c r="J9" s="11">
        <f>(H9/G9)*100</f>
        <v>97.124901469274889</v>
      </c>
    </row>
    <row r="10" spans="1:10" ht="60" x14ac:dyDescent="0.25">
      <c r="A10" s="1"/>
      <c r="B10" s="29" t="s">
        <v>4</v>
      </c>
      <c r="C10" s="4" t="s">
        <v>8</v>
      </c>
      <c r="D10" s="47"/>
      <c r="E10" s="4"/>
      <c r="F10" s="37"/>
      <c r="G10" s="38"/>
      <c r="H10" s="38"/>
      <c r="I10" s="12"/>
      <c r="J10" s="12"/>
    </row>
    <row r="11" spans="1:10" ht="30" x14ac:dyDescent="0.25">
      <c r="A11" s="5"/>
      <c r="B11" s="21"/>
      <c r="C11" s="5"/>
      <c r="D11" s="48">
        <v>411</v>
      </c>
      <c r="E11" s="18" t="s">
        <v>17</v>
      </c>
      <c r="F11" s="38">
        <v>15275000</v>
      </c>
      <c r="G11" s="38">
        <v>15475000</v>
      </c>
      <c r="H11" s="38">
        <v>15310494.76</v>
      </c>
      <c r="I11" s="12">
        <f t="shared" ref="I11:I17" si="0">(H11/F11)*100</f>
        <v>100.23237158756137</v>
      </c>
      <c r="J11" s="12">
        <f t="shared" ref="J11:J17" si="1">(H11/G11)*100</f>
        <v>98.936961292407105</v>
      </c>
    </row>
    <row r="12" spans="1:10" ht="30" x14ac:dyDescent="0.25">
      <c r="A12" s="5"/>
      <c r="B12" s="21"/>
      <c r="C12" s="5"/>
      <c r="D12" s="48">
        <v>412</v>
      </c>
      <c r="E12" s="18" t="s">
        <v>18</v>
      </c>
      <c r="F12" s="38">
        <v>2544000</v>
      </c>
      <c r="G12" s="38">
        <v>2584000</v>
      </c>
      <c r="H12" s="38">
        <v>2551819.89</v>
      </c>
      <c r="I12" s="12">
        <f t="shared" si="0"/>
        <v>100.30738561320756</v>
      </c>
      <c r="J12" s="12">
        <f t="shared" si="1"/>
        <v>98.754639705882369</v>
      </c>
    </row>
    <row r="13" spans="1:10" ht="30" x14ac:dyDescent="0.25">
      <c r="A13" s="5"/>
      <c r="B13" s="21"/>
      <c r="C13" s="5"/>
      <c r="D13" s="48">
        <v>415</v>
      </c>
      <c r="E13" s="18" t="s">
        <v>19</v>
      </c>
      <c r="F13" s="38">
        <v>663000</v>
      </c>
      <c r="G13" s="38">
        <v>663000</v>
      </c>
      <c r="H13" s="38">
        <v>401897.89</v>
      </c>
      <c r="I13" s="12">
        <f t="shared" si="0"/>
        <v>60.618082956259435</v>
      </c>
      <c r="J13" s="12">
        <f t="shared" si="1"/>
        <v>60.618082956259435</v>
      </c>
    </row>
    <row r="14" spans="1:10" x14ac:dyDescent="0.25">
      <c r="A14" s="5"/>
      <c r="B14" s="21"/>
      <c r="C14" s="5"/>
      <c r="D14" s="48">
        <v>422</v>
      </c>
      <c r="E14" s="5" t="s">
        <v>20</v>
      </c>
      <c r="F14" s="38">
        <v>400000</v>
      </c>
      <c r="G14" s="38">
        <v>400000</v>
      </c>
      <c r="H14" s="38">
        <v>14954.9</v>
      </c>
      <c r="I14" s="12">
        <f t="shared" si="0"/>
        <v>3.7387249999999996</v>
      </c>
      <c r="J14" s="12">
        <f t="shared" si="1"/>
        <v>3.7387249999999996</v>
      </c>
    </row>
    <row r="15" spans="1:10" x14ac:dyDescent="0.25">
      <c r="A15" s="5"/>
      <c r="B15" s="21"/>
      <c r="C15" s="5"/>
      <c r="D15" s="48">
        <v>423</v>
      </c>
      <c r="E15" s="5" t="s">
        <v>21</v>
      </c>
      <c r="F15" s="38">
        <v>19700000</v>
      </c>
      <c r="G15" s="38">
        <v>19700000</v>
      </c>
      <c r="H15" s="38">
        <v>18829030.640000001</v>
      </c>
      <c r="I15" s="12">
        <f t="shared" si="0"/>
        <v>95.578835736040617</v>
      </c>
      <c r="J15" s="12">
        <f t="shared" si="1"/>
        <v>95.578835736040617</v>
      </c>
    </row>
    <row r="16" spans="1:10" ht="30" x14ac:dyDescent="0.25">
      <c r="A16" s="5"/>
      <c r="B16" s="21"/>
      <c r="C16" s="5"/>
      <c r="D16" s="48">
        <v>482</v>
      </c>
      <c r="E16" s="18" t="s">
        <v>22</v>
      </c>
      <c r="F16" s="38">
        <v>100000</v>
      </c>
      <c r="G16" s="38">
        <v>100000</v>
      </c>
      <c r="H16" s="38">
        <v>0</v>
      </c>
      <c r="I16" s="12">
        <f t="shared" si="0"/>
        <v>0</v>
      </c>
      <c r="J16" s="12">
        <f t="shared" si="1"/>
        <v>0</v>
      </c>
    </row>
    <row r="17" spans="1:10" x14ac:dyDescent="0.25">
      <c r="A17" s="9"/>
      <c r="B17" s="49"/>
      <c r="C17" s="9"/>
      <c r="D17" s="33"/>
      <c r="E17" s="6" t="s">
        <v>38</v>
      </c>
      <c r="F17" s="39">
        <f>SUM(F11:F16)</f>
        <v>38682000</v>
      </c>
      <c r="G17" s="39">
        <f>SUM(G11:G16)</f>
        <v>38922000</v>
      </c>
      <c r="H17" s="39">
        <f>SUM(H11:H16)</f>
        <v>37108198.079999998</v>
      </c>
      <c r="I17" s="13">
        <f t="shared" si="0"/>
        <v>95.931436016751974</v>
      </c>
      <c r="J17" s="13">
        <f t="shared" si="1"/>
        <v>95.339905657468776</v>
      </c>
    </row>
    <row r="18" spans="1:10" ht="30" x14ac:dyDescent="0.25">
      <c r="A18" s="1"/>
      <c r="B18" s="50" t="s">
        <v>5</v>
      </c>
      <c r="C18" s="10" t="s">
        <v>9</v>
      </c>
      <c r="D18" s="12"/>
      <c r="E18" s="3"/>
      <c r="F18" s="38"/>
      <c r="G18" s="17"/>
      <c r="H18" s="17"/>
      <c r="I18" s="14"/>
      <c r="J18" s="14"/>
    </row>
    <row r="19" spans="1:10" ht="30" x14ac:dyDescent="0.25">
      <c r="A19" s="5"/>
      <c r="B19" s="21"/>
      <c r="C19" s="5"/>
      <c r="D19" s="48">
        <v>411</v>
      </c>
      <c r="E19" s="18" t="s">
        <v>17</v>
      </c>
      <c r="F19" s="38">
        <v>72026000</v>
      </c>
      <c r="G19" s="54">
        <v>72026000</v>
      </c>
      <c r="H19" s="38">
        <v>71793098.680000007</v>
      </c>
      <c r="I19" s="14">
        <f t="shared" ref="I19:I33" si="2">(H19/F19)*100</f>
        <v>99.676642712353882</v>
      </c>
      <c r="J19" s="14">
        <f t="shared" ref="J19:J33" si="3">(H19/G19)*100</f>
        <v>99.676642712353882</v>
      </c>
    </row>
    <row r="20" spans="1:10" ht="30" x14ac:dyDescent="0.25">
      <c r="A20" s="5"/>
      <c r="B20" s="21"/>
      <c r="C20" s="5"/>
      <c r="D20" s="48">
        <v>412</v>
      </c>
      <c r="E20" s="18" t="s">
        <v>18</v>
      </c>
      <c r="F20" s="38">
        <v>11993000</v>
      </c>
      <c r="G20" s="38">
        <v>11993000</v>
      </c>
      <c r="H20" s="38">
        <v>11957160.9</v>
      </c>
      <c r="I20" s="14">
        <f t="shared" si="2"/>
        <v>99.70116651379972</v>
      </c>
      <c r="J20" s="14">
        <f t="shared" si="3"/>
        <v>99.70116651379972</v>
      </c>
    </row>
    <row r="21" spans="1:10" ht="30" x14ac:dyDescent="0.25">
      <c r="A21" s="5"/>
      <c r="B21" s="21"/>
      <c r="C21" s="5"/>
      <c r="D21" s="48">
        <v>415</v>
      </c>
      <c r="E21" s="18" t="s">
        <v>19</v>
      </c>
      <c r="F21" s="38">
        <v>2037000</v>
      </c>
      <c r="G21" s="38">
        <v>2037000</v>
      </c>
      <c r="H21" s="38">
        <v>1777148.37</v>
      </c>
      <c r="I21" s="14">
        <f t="shared" si="2"/>
        <v>87.243415316642128</v>
      </c>
      <c r="J21" s="14">
        <f t="shared" si="3"/>
        <v>87.243415316642128</v>
      </c>
    </row>
    <row r="22" spans="1:10" x14ac:dyDescent="0.25">
      <c r="A22" s="5"/>
      <c r="B22" s="21"/>
      <c r="C22" s="5"/>
      <c r="D22" s="48">
        <v>421</v>
      </c>
      <c r="E22" s="5" t="s">
        <v>23</v>
      </c>
      <c r="F22" s="38">
        <v>12700000</v>
      </c>
      <c r="G22" s="38">
        <v>12700000</v>
      </c>
      <c r="H22" s="53">
        <v>12696351.15</v>
      </c>
      <c r="I22" s="14">
        <f t="shared" si="2"/>
        <v>99.971268897637799</v>
      </c>
      <c r="J22" s="14">
        <f t="shared" si="3"/>
        <v>99.971268897637799</v>
      </c>
    </row>
    <row r="23" spans="1:10" x14ac:dyDescent="0.25">
      <c r="A23" s="5"/>
      <c r="B23" s="21"/>
      <c r="C23" s="5"/>
      <c r="D23" s="48">
        <v>422</v>
      </c>
      <c r="E23" s="5" t="s">
        <v>20</v>
      </c>
      <c r="F23" s="38">
        <v>1100000</v>
      </c>
      <c r="G23" s="38">
        <v>990000</v>
      </c>
      <c r="H23" s="54">
        <v>385273.78</v>
      </c>
      <c r="I23" s="14">
        <f t="shared" si="2"/>
        <v>35.024889090909092</v>
      </c>
      <c r="J23" s="14">
        <f t="shared" si="3"/>
        <v>38.916543434343438</v>
      </c>
    </row>
    <row r="24" spans="1:10" x14ac:dyDescent="0.25">
      <c r="A24" s="5"/>
      <c r="B24" s="21"/>
      <c r="C24" s="5"/>
      <c r="D24" s="48">
        <v>423</v>
      </c>
      <c r="E24" s="5" t="s">
        <v>21</v>
      </c>
      <c r="F24" s="38">
        <v>16950000</v>
      </c>
      <c r="G24" s="40">
        <v>16950000</v>
      </c>
      <c r="H24" s="54">
        <v>14748551.27</v>
      </c>
      <c r="I24" s="14">
        <f t="shared" si="2"/>
        <v>87.012101887905601</v>
      </c>
      <c r="J24" s="14">
        <f t="shared" si="3"/>
        <v>87.012101887905601</v>
      </c>
    </row>
    <row r="25" spans="1:10" x14ac:dyDescent="0.25">
      <c r="A25" s="5"/>
      <c r="B25" s="21"/>
      <c r="C25" s="5"/>
      <c r="D25" s="48">
        <v>424</v>
      </c>
      <c r="E25" s="5" t="s">
        <v>24</v>
      </c>
      <c r="F25" s="38">
        <v>28808000</v>
      </c>
      <c r="G25" s="38">
        <v>28808000</v>
      </c>
      <c r="H25" s="38">
        <v>28262868</v>
      </c>
      <c r="I25" s="14">
        <f t="shared" si="2"/>
        <v>98.107706192724237</v>
      </c>
      <c r="J25" s="14">
        <f t="shared" si="3"/>
        <v>98.107706192724237</v>
      </c>
    </row>
    <row r="26" spans="1:10" ht="30" x14ac:dyDescent="0.25">
      <c r="A26" s="5"/>
      <c r="B26" s="21"/>
      <c r="C26" s="5"/>
      <c r="D26" s="48">
        <v>425</v>
      </c>
      <c r="E26" s="18" t="s">
        <v>25</v>
      </c>
      <c r="F26" s="38">
        <v>3300000</v>
      </c>
      <c r="G26" s="38">
        <v>3300000</v>
      </c>
      <c r="H26" s="54">
        <v>1750417.69</v>
      </c>
      <c r="I26" s="14">
        <f t="shared" si="2"/>
        <v>53.042960303030306</v>
      </c>
      <c r="J26" s="14">
        <f t="shared" si="3"/>
        <v>53.042960303030306</v>
      </c>
    </row>
    <row r="27" spans="1:10" x14ac:dyDescent="0.25">
      <c r="A27" s="5"/>
      <c r="B27" s="21"/>
      <c r="C27" s="5"/>
      <c r="D27" s="48">
        <v>426</v>
      </c>
      <c r="E27" s="18" t="s">
        <v>30</v>
      </c>
      <c r="F27" s="38">
        <v>100000</v>
      </c>
      <c r="G27" s="38">
        <v>100000</v>
      </c>
      <c r="H27" s="54">
        <v>0</v>
      </c>
      <c r="I27" s="14">
        <f t="shared" si="2"/>
        <v>0</v>
      </c>
      <c r="J27" s="14">
        <f t="shared" si="3"/>
        <v>0</v>
      </c>
    </row>
    <row r="28" spans="1:10" ht="30" x14ac:dyDescent="0.25">
      <c r="A28" s="5"/>
      <c r="B28" s="21"/>
      <c r="C28" s="5"/>
      <c r="D28" s="48">
        <v>482</v>
      </c>
      <c r="E28" s="18" t="s">
        <v>22</v>
      </c>
      <c r="F28" s="38">
        <v>300000</v>
      </c>
      <c r="G28" s="38">
        <v>300000</v>
      </c>
      <c r="H28" s="54">
        <v>209828.56</v>
      </c>
      <c r="I28" s="14">
        <f t="shared" si="2"/>
        <v>69.942853333333332</v>
      </c>
      <c r="J28" s="14">
        <f t="shared" si="3"/>
        <v>69.942853333333332</v>
      </c>
    </row>
    <row r="29" spans="1:10" ht="30" x14ac:dyDescent="0.25">
      <c r="A29" s="5"/>
      <c r="B29" s="21"/>
      <c r="C29" s="5"/>
      <c r="D29" s="48">
        <v>483</v>
      </c>
      <c r="E29" s="18" t="s">
        <v>26</v>
      </c>
      <c r="F29" s="38">
        <v>20238000</v>
      </c>
      <c r="G29" s="40">
        <v>34712500</v>
      </c>
      <c r="H29" s="54">
        <v>34589483.840000004</v>
      </c>
      <c r="I29" s="14">
        <f t="shared" si="2"/>
        <v>170.91354797904933</v>
      </c>
      <c r="J29" s="14">
        <f t="shared" si="3"/>
        <v>99.645614231184737</v>
      </c>
    </row>
    <row r="30" spans="1:10" ht="30" x14ac:dyDescent="0.25">
      <c r="A30" s="5"/>
      <c r="B30" s="21"/>
      <c r="C30" s="54"/>
      <c r="D30" s="48">
        <v>511</v>
      </c>
      <c r="E30" s="18" t="s">
        <v>27</v>
      </c>
      <c r="F30" s="38">
        <v>824710000</v>
      </c>
      <c r="G30" s="38">
        <v>784710000</v>
      </c>
      <c r="H30" s="54">
        <v>758571828.5</v>
      </c>
      <c r="I30" s="14">
        <f t="shared" si="2"/>
        <v>91.980432940063778</v>
      </c>
      <c r="J30" s="14">
        <f t="shared" si="3"/>
        <v>96.669066088108977</v>
      </c>
    </row>
    <row r="31" spans="1:10" x14ac:dyDescent="0.25">
      <c r="A31" s="5"/>
      <c r="B31" s="21"/>
      <c r="C31" s="5"/>
      <c r="D31" s="48">
        <v>512</v>
      </c>
      <c r="E31" s="5" t="s">
        <v>29</v>
      </c>
      <c r="F31" s="38">
        <v>500000</v>
      </c>
      <c r="G31" s="38">
        <v>500000</v>
      </c>
      <c r="H31" s="54">
        <v>239621.64</v>
      </c>
      <c r="I31" s="14">
        <v>0</v>
      </c>
      <c r="J31" s="14">
        <f t="shared" si="3"/>
        <v>47.924328000000003</v>
      </c>
    </row>
    <row r="32" spans="1:10" x14ac:dyDescent="0.25">
      <c r="A32" s="5"/>
      <c r="B32" s="21"/>
      <c r="C32" s="5"/>
      <c r="D32" s="48">
        <v>541</v>
      </c>
      <c r="E32" s="5" t="s">
        <v>57</v>
      </c>
      <c r="F32" s="38">
        <v>0</v>
      </c>
      <c r="G32" s="38">
        <v>49925000</v>
      </c>
      <c r="H32" s="54">
        <v>48917881.100000001</v>
      </c>
      <c r="I32" s="14"/>
      <c r="J32" s="14">
        <f t="shared" si="3"/>
        <v>97.982736304456679</v>
      </c>
    </row>
    <row r="33" spans="1:10" x14ac:dyDescent="0.25">
      <c r="A33" s="9"/>
      <c r="B33" s="49"/>
      <c r="C33" s="9"/>
      <c r="D33" s="33"/>
      <c r="E33" s="6" t="s">
        <v>39</v>
      </c>
      <c r="F33" s="39">
        <f>SUM(F19:F32)</f>
        <v>994762000</v>
      </c>
      <c r="G33" s="39">
        <f>SUM(G19:G32)</f>
        <v>1019051500</v>
      </c>
      <c r="H33" s="39">
        <f>SUM(H19:H32)</f>
        <v>985899513.48000002</v>
      </c>
      <c r="I33" s="15">
        <f t="shared" si="2"/>
        <v>99.109084733835843</v>
      </c>
      <c r="J33" s="15">
        <f t="shared" si="3"/>
        <v>96.746780067543199</v>
      </c>
    </row>
    <row r="34" spans="1:10" ht="30" x14ac:dyDescent="0.25">
      <c r="A34" s="1"/>
      <c r="B34" s="50" t="s">
        <v>6</v>
      </c>
      <c r="C34" s="10" t="s">
        <v>10</v>
      </c>
      <c r="D34" s="12"/>
      <c r="E34" s="3"/>
      <c r="F34" s="38"/>
      <c r="G34" s="17"/>
      <c r="H34" s="17"/>
      <c r="I34" s="14"/>
      <c r="J34" s="14"/>
    </row>
    <row r="35" spans="1:10" ht="30" x14ac:dyDescent="0.25">
      <c r="A35" s="5"/>
      <c r="B35" s="21"/>
      <c r="C35" s="5"/>
      <c r="D35" s="48">
        <v>411</v>
      </c>
      <c r="E35" s="18" t="s">
        <v>17</v>
      </c>
      <c r="F35" s="38">
        <v>27449000</v>
      </c>
      <c r="G35" s="38">
        <v>27799000</v>
      </c>
      <c r="H35" s="38">
        <v>27595980.289999999</v>
      </c>
      <c r="I35" s="14">
        <f t="shared" ref="I35:I51" si="4">(H35/F35)*100</f>
        <v>100.53546682939269</v>
      </c>
      <c r="J35" s="14">
        <f t="shared" ref="J35:J51" si="5">(H35/G35)*100</f>
        <v>99.269687003129604</v>
      </c>
    </row>
    <row r="36" spans="1:10" ht="30" x14ac:dyDescent="0.25">
      <c r="A36" s="5"/>
      <c r="B36" s="21"/>
      <c r="C36" s="5"/>
      <c r="D36" s="48">
        <v>412</v>
      </c>
      <c r="E36" s="18" t="s">
        <v>18</v>
      </c>
      <c r="F36" s="38">
        <v>4571000</v>
      </c>
      <c r="G36" s="38">
        <v>4631000</v>
      </c>
      <c r="H36" s="38">
        <v>4594730.67</v>
      </c>
      <c r="I36" s="14">
        <f t="shared" si="4"/>
        <v>100.51915707722598</v>
      </c>
      <c r="J36" s="14">
        <f t="shared" si="5"/>
        <v>99.216814294968685</v>
      </c>
    </row>
    <row r="37" spans="1:10" x14ac:dyDescent="0.25">
      <c r="A37" s="5"/>
      <c r="B37" s="21"/>
      <c r="C37" s="5"/>
      <c r="D37" s="48">
        <v>413</v>
      </c>
      <c r="E37" s="52" t="s">
        <v>32</v>
      </c>
      <c r="F37" s="38">
        <v>691000</v>
      </c>
      <c r="G37" s="38">
        <v>691000</v>
      </c>
      <c r="H37" s="38">
        <v>597554</v>
      </c>
      <c r="I37" s="14">
        <f t="shared" si="4"/>
        <v>86.4767004341534</v>
      </c>
      <c r="J37" s="14">
        <f t="shared" si="5"/>
        <v>86.4767004341534</v>
      </c>
    </row>
    <row r="38" spans="1:10" ht="30" x14ac:dyDescent="0.25">
      <c r="A38" s="5"/>
      <c r="B38" s="21"/>
      <c r="C38" s="5"/>
      <c r="D38" s="48">
        <v>414</v>
      </c>
      <c r="E38" s="18" t="s">
        <v>33</v>
      </c>
      <c r="F38" s="38">
        <v>2000000</v>
      </c>
      <c r="G38" s="38">
        <v>2000000</v>
      </c>
      <c r="H38" s="40">
        <v>1258451.4099999999</v>
      </c>
      <c r="I38" s="14">
        <f t="shared" si="4"/>
        <v>62.922570499999999</v>
      </c>
      <c r="J38" s="14">
        <f t="shared" si="5"/>
        <v>62.922570499999999</v>
      </c>
    </row>
    <row r="39" spans="1:10" ht="30" x14ac:dyDescent="0.25">
      <c r="A39" s="5"/>
      <c r="B39" s="21"/>
      <c r="C39" s="5"/>
      <c r="D39" s="48">
        <v>415</v>
      </c>
      <c r="E39" s="18" t="s">
        <v>19</v>
      </c>
      <c r="F39" s="38">
        <v>1001000</v>
      </c>
      <c r="G39" s="38">
        <v>1001000</v>
      </c>
      <c r="H39" s="38">
        <v>825957.21</v>
      </c>
      <c r="I39" s="14">
        <f t="shared" si="4"/>
        <v>82.513207792207794</v>
      </c>
      <c r="J39" s="14">
        <f t="shared" si="5"/>
        <v>82.513207792207794</v>
      </c>
    </row>
    <row r="40" spans="1:10" ht="30" x14ac:dyDescent="0.25">
      <c r="A40" s="5"/>
      <c r="B40" s="21"/>
      <c r="C40" s="5"/>
      <c r="D40" s="48">
        <v>416</v>
      </c>
      <c r="E40" s="18" t="s">
        <v>31</v>
      </c>
      <c r="F40" s="38">
        <v>560000</v>
      </c>
      <c r="G40" s="38">
        <v>560000</v>
      </c>
      <c r="H40" s="38">
        <v>350855.32</v>
      </c>
      <c r="I40" s="14">
        <f t="shared" si="4"/>
        <v>62.652735714285711</v>
      </c>
      <c r="J40" s="14">
        <f t="shared" si="5"/>
        <v>62.652735714285711</v>
      </c>
    </row>
    <row r="41" spans="1:10" x14ac:dyDescent="0.25">
      <c r="A41" s="5"/>
      <c r="B41" s="21"/>
      <c r="C41" s="5"/>
      <c r="D41" s="48">
        <v>421</v>
      </c>
      <c r="E41" s="18" t="s">
        <v>23</v>
      </c>
      <c r="F41" s="38">
        <v>3000000</v>
      </c>
      <c r="G41" s="38">
        <v>3000000</v>
      </c>
      <c r="H41" s="38">
        <v>1718136.22</v>
      </c>
      <c r="I41" s="14">
        <f t="shared" si="4"/>
        <v>57.271207333333329</v>
      </c>
      <c r="J41" s="14">
        <f t="shared" si="5"/>
        <v>57.271207333333329</v>
      </c>
    </row>
    <row r="42" spans="1:10" x14ac:dyDescent="0.25">
      <c r="A42" s="5"/>
      <c r="B42" s="21"/>
      <c r="C42" s="5"/>
      <c r="D42" s="48">
        <v>422</v>
      </c>
      <c r="E42" s="52" t="s">
        <v>20</v>
      </c>
      <c r="F42" s="38">
        <v>500000</v>
      </c>
      <c r="G42" s="38">
        <v>500000</v>
      </c>
      <c r="H42" s="38">
        <v>150</v>
      </c>
      <c r="I42" s="14">
        <f t="shared" si="4"/>
        <v>0.03</v>
      </c>
      <c r="J42" s="14">
        <f t="shared" si="5"/>
        <v>0.03</v>
      </c>
    </row>
    <row r="43" spans="1:10" x14ac:dyDescent="0.25">
      <c r="A43" s="5"/>
      <c r="B43" s="21"/>
      <c r="C43" s="5"/>
      <c r="D43" s="48">
        <v>423</v>
      </c>
      <c r="E43" s="52" t="s">
        <v>21</v>
      </c>
      <c r="F43" s="38">
        <v>3540000</v>
      </c>
      <c r="G43" s="38">
        <v>3540000</v>
      </c>
      <c r="H43" s="38">
        <v>3539962.97</v>
      </c>
      <c r="I43" s="14">
        <f t="shared" si="4"/>
        <v>99.998953954802261</v>
      </c>
      <c r="J43" s="14">
        <f t="shared" si="5"/>
        <v>99.998953954802261</v>
      </c>
    </row>
    <row r="44" spans="1:10" x14ac:dyDescent="0.25">
      <c r="A44" s="5"/>
      <c r="B44" s="21"/>
      <c r="C44" s="5"/>
      <c r="D44" s="48">
        <v>424</v>
      </c>
      <c r="E44" s="52" t="s">
        <v>24</v>
      </c>
      <c r="F44" s="38">
        <v>1100000</v>
      </c>
      <c r="G44" s="38">
        <v>1100000</v>
      </c>
      <c r="H44" s="38">
        <v>43050</v>
      </c>
      <c r="I44" s="14">
        <f t="shared" si="4"/>
        <v>3.9136363636363636</v>
      </c>
      <c r="J44" s="14">
        <f t="shared" si="5"/>
        <v>3.9136363636363636</v>
      </c>
    </row>
    <row r="45" spans="1:10" ht="30" x14ac:dyDescent="0.25">
      <c r="A45" s="5"/>
      <c r="B45" s="21"/>
      <c r="C45" s="5"/>
      <c r="D45" s="48">
        <v>425</v>
      </c>
      <c r="E45" s="18" t="s">
        <v>25</v>
      </c>
      <c r="F45" s="38">
        <v>1000000</v>
      </c>
      <c r="G45" s="38">
        <v>1000000</v>
      </c>
      <c r="H45" s="38">
        <v>757107.37</v>
      </c>
      <c r="I45" s="14">
        <f t="shared" si="4"/>
        <v>75.710736999999995</v>
      </c>
      <c r="J45" s="14">
        <f t="shared" si="5"/>
        <v>75.710736999999995</v>
      </c>
    </row>
    <row r="46" spans="1:10" x14ac:dyDescent="0.25">
      <c r="A46" s="5"/>
      <c r="B46" s="21"/>
      <c r="C46" s="5"/>
      <c r="D46" s="48">
        <v>426</v>
      </c>
      <c r="E46" s="52" t="s">
        <v>30</v>
      </c>
      <c r="F46" s="38">
        <v>5900000</v>
      </c>
      <c r="G46" s="38">
        <v>5310000</v>
      </c>
      <c r="H46" s="38">
        <v>2651095.5</v>
      </c>
      <c r="I46" s="14">
        <f t="shared" si="4"/>
        <v>44.933822033898309</v>
      </c>
      <c r="J46" s="14">
        <f t="shared" si="5"/>
        <v>49.926468926553675</v>
      </c>
    </row>
    <row r="47" spans="1:10" ht="30" x14ac:dyDescent="0.25">
      <c r="A47" s="5"/>
      <c r="B47" s="21"/>
      <c r="C47" s="5"/>
      <c r="D47" s="48">
        <v>482</v>
      </c>
      <c r="E47" s="18" t="s">
        <v>22</v>
      </c>
      <c r="F47" s="38">
        <v>400000</v>
      </c>
      <c r="G47" s="38">
        <v>400000</v>
      </c>
      <c r="H47" s="38">
        <v>352740.34</v>
      </c>
      <c r="I47" s="14">
        <f t="shared" si="4"/>
        <v>88.185085000000001</v>
      </c>
      <c r="J47" s="14">
        <f t="shared" si="5"/>
        <v>88.185085000000001</v>
      </c>
    </row>
    <row r="48" spans="1:10" ht="60" x14ac:dyDescent="0.25">
      <c r="A48" s="5"/>
      <c r="B48" s="21"/>
      <c r="C48" s="5"/>
      <c r="D48" s="16">
        <v>485</v>
      </c>
      <c r="E48" s="18" t="s">
        <v>34</v>
      </c>
      <c r="F48" s="17">
        <v>101000</v>
      </c>
      <c r="G48" s="17">
        <v>101000</v>
      </c>
      <c r="H48" s="17">
        <v>88541.95</v>
      </c>
      <c r="I48" s="14">
        <v>0</v>
      </c>
      <c r="J48" s="14">
        <f t="shared" si="5"/>
        <v>87.66529702970297</v>
      </c>
    </row>
    <row r="49" spans="1:14" x14ac:dyDescent="0.25">
      <c r="A49" s="5"/>
      <c r="B49" s="21"/>
      <c r="C49" s="5"/>
      <c r="D49" s="48">
        <v>512</v>
      </c>
      <c r="E49" s="52" t="s">
        <v>29</v>
      </c>
      <c r="F49" s="38">
        <v>5500000</v>
      </c>
      <c r="G49" s="38">
        <v>5500000</v>
      </c>
      <c r="H49" s="38">
        <v>2158058.4</v>
      </c>
      <c r="I49" s="14">
        <f t="shared" si="4"/>
        <v>39.237425454545452</v>
      </c>
      <c r="J49" s="14">
        <f t="shared" si="5"/>
        <v>39.237425454545452</v>
      </c>
    </row>
    <row r="50" spans="1:14" x14ac:dyDescent="0.25">
      <c r="A50" s="5"/>
      <c r="B50" s="21"/>
      <c r="C50" s="5"/>
      <c r="D50" s="48">
        <v>515</v>
      </c>
      <c r="E50" s="52" t="s">
        <v>28</v>
      </c>
      <c r="F50" s="38">
        <v>0</v>
      </c>
      <c r="G50" s="38">
        <v>0</v>
      </c>
      <c r="H50" s="38">
        <v>0</v>
      </c>
      <c r="I50" s="14" t="e">
        <f t="shared" si="4"/>
        <v>#DIV/0!</v>
      </c>
      <c r="J50" s="14" t="e">
        <f>H50/G50*100</f>
        <v>#DIV/0!</v>
      </c>
    </row>
    <row r="51" spans="1:14" x14ac:dyDescent="0.25">
      <c r="A51" s="9"/>
      <c r="B51" s="49"/>
      <c r="C51" s="9"/>
      <c r="D51" s="33"/>
      <c r="E51" s="6" t="s">
        <v>40</v>
      </c>
      <c r="F51" s="39">
        <f>SUM(F35:F50)</f>
        <v>57313000</v>
      </c>
      <c r="G51" s="39">
        <f>SUM(G35:G50)</f>
        <v>57133000</v>
      </c>
      <c r="H51" s="39">
        <f>SUM(H35:H50)</f>
        <v>46532371.649999999</v>
      </c>
      <c r="I51" s="15">
        <f t="shared" si="4"/>
        <v>81.189907438103049</v>
      </c>
      <c r="J51" s="15">
        <f t="shared" si="5"/>
        <v>81.445699770710448</v>
      </c>
      <c r="N51" s="27"/>
    </row>
    <row r="52" spans="1:14" ht="30" x14ac:dyDescent="0.25">
      <c r="A52" s="5"/>
      <c r="B52" s="29" t="s">
        <v>43</v>
      </c>
      <c r="C52" s="22" t="s">
        <v>41</v>
      </c>
      <c r="D52" s="23"/>
      <c r="E52" s="18"/>
      <c r="F52" s="42"/>
      <c r="G52" s="42"/>
      <c r="H52" s="42"/>
      <c r="I52" s="5"/>
      <c r="J52" s="24"/>
    </row>
    <row r="53" spans="1:14" ht="30" x14ac:dyDescent="0.25">
      <c r="A53" s="5"/>
      <c r="B53" s="21"/>
      <c r="C53" s="22"/>
      <c r="D53" s="23">
        <v>411</v>
      </c>
      <c r="E53" s="18" t="s">
        <v>17</v>
      </c>
      <c r="F53" s="42">
        <v>12669000</v>
      </c>
      <c r="G53" s="42">
        <v>12819000</v>
      </c>
      <c r="H53" s="42">
        <v>12663883.74</v>
      </c>
      <c r="I53" s="5"/>
      <c r="J53" s="24">
        <f>(H53/G53)*100</f>
        <v>98.789950386145563</v>
      </c>
    </row>
    <row r="54" spans="1:14" ht="30" x14ac:dyDescent="0.25">
      <c r="A54" s="5"/>
      <c r="B54" s="21"/>
      <c r="C54" s="22"/>
      <c r="D54" s="23">
        <v>412</v>
      </c>
      <c r="E54" s="18" t="s">
        <v>18</v>
      </c>
      <c r="F54" s="42">
        <v>2110000</v>
      </c>
      <c r="G54" s="42">
        <v>2140000</v>
      </c>
      <c r="H54" s="42">
        <v>2108536.5</v>
      </c>
      <c r="I54" s="5"/>
      <c r="J54" s="24">
        <f t="shared" ref="J54:J64" si="6">(H54/G54)*100</f>
        <v>98.529742990654199</v>
      </c>
    </row>
    <row r="55" spans="1:14" ht="30" x14ac:dyDescent="0.25">
      <c r="A55" s="5"/>
      <c r="B55" s="21"/>
      <c r="C55" s="22"/>
      <c r="D55" s="23">
        <v>415</v>
      </c>
      <c r="E55" s="18" t="s">
        <v>19</v>
      </c>
      <c r="F55" s="42">
        <v>720000</v>
      </c>
      <c r="G55" s="42">
        <v>720000</v>
      </c>
      <c r="H55" s="42">
        <v>318830.88</v>
      </c>
      <c r="I55" s="5"/>
      <c r="J55" s="24">
        <f t="shared" si="6"/>
        <v>44.282066666666672</v>
      </c>
    </row>
    <row r="56" spans="1:14" x14ac:dyDescent="0.25">
      <c r="A56" s="5"/>
      <c r="B56" s="21"/>
      <c r="C56" s="22"/>
      <c r="D56" s="23">
        <v>421</v>
      </c>
      <c r="E56" s="18" t="s">
        <v>23</v>
      </c>
      <c r="F56" s="42">
        <v>121838000</v>
      </c>
      <c r="G56" s="42">
        <v>103363500</v>
      </c>
      <c r="H56" s="55">
        <v>83906134.879999995</v>
      </c>
      <c r="I56" s="5"/>
      <c r="J56" s="24">
        <f t="shared" si="6"/>
        <v>81.175787275005192</v>
      </c>
    </row>
    <row r="57" spans="1:14" x14ac:dyDescent="0.25">
      <c r="A57" s="5"/>
      <c r="B57" s="21"/>
      <c r="C57" s="22"/>
      <c r="D57" s="23">
        <v>422</v>
      </c>
      <c r="E57" s="5" t="s">
        <v>20</v>
      </c>
      <c r="F57" s="42">
        <v>1300000</v>
      </c>
      <c r="G57" s="42">
        <v>1170000</v>
      </c>
      <c r="H57" s="54">
        <v>4275</v>
      </c>
      <c r="I57" s="5"/>
      <c r="J57" s="24">
        <f t="shared" si="6"/>
        <v>0.36538461538461536</v>
      </c>
    </row>
    <row r="58" spans="1:14" x14ac:dyDescent="0.25">
      <c r="A58" s="5"/>
      <c r="B58" s="21"/>
      <c r="C58" s="22"/>
      <c r="D58" s="23">
        <v>423</v>
      </c>
      <c r="E58" s="5" t="s">
        <v>21</v>
      </c>
      <c r="F58" s="42">
        <v>2000000</v>
      </c>
      <c r="G58" s="42">
        <v>2000000</v>
      </c>
      <c r="H58" s="54">
        <v>73876.479999999996</v>
      </c>
      <c r="I58" s="5"/>
      <c r="J58" s="24">
        <f t="shared" si="6"/>
        <v>3.6938239999999998</v>
      </c>
    </row>
    <row r="59" spans="1:14" x14ac:dyDescent="0.25">
      <c r="A59" s="5"/>
      <c r="B59" s="21"/>
      <c r="C59" s="22"/>
      <c r="D59" s="23">
        <v>424</v>
      </c>
      <c r="E59" s="5" t="s">
        <v>24</v>
      </c>
      <c r="F59" s="42">
        <v>4000000</v>
      </c>
      <c r="G59" s="42">
        <v>4000000</v>
      </c>
      <c r="H59" s="54">
        <v>1295852.01</v>
      </c>
      <c r="I59" s="5"/>
      <c r="J59" s="24">
        <f t="shared" si="6"/>
        <v>32.396300249999996</v>
      </c>
    </row>
    <row r="60" spans="1:14" ht="30" x14ac:dyDescent="0.25">
      <c r="A60" s="5"/>
      <c r="B60" s="21"/>
      <c r="C60" s="22"/>
      <c r="D60" s="23">
        <v>425</v>
      </c>
      <c r="E60" s="18" t="s">
        <v>25</v>
      </c>
      <c r="F60" s="42">
        <v>110300000</v>
      </c>
      <c r="G60" s="42">
        <v>110300000</v>
      </c>
      <c r="H60" s="54">
        <v>102874576.02</v>
      </c>
      <c r="I60" s="5"/>
      <c r="J60" s="24">
        <f t="shared" si="6"/>
        <v>93.267974632819588</v>
      </c>
    </row>
    <row r="61" spans="1:14" x14ac:dyDescent="0.25">
      <c r="A61" s="5"/>
      <c r="B61" s="21"/>
      <c r="C61" s="22"/>
      <c r="D61" s="23">
        <v>426</v>
      </c>
      <c r="E61" s="5" t="s">
        <v>30</v>
      </c>
      <c r="F61" s="42">
        <v>0</v>
      </c>
      <c r="G61" s="42">
        <v>0</v>
      </c>
      <c r="H61" s="54">
        <v>0</v>
      </c>
      <c r="I61" s="5"/>
      <c r="J61" s="24" t="e">
        <f t="shared" si="6"/>
        <v>#DIV/0!</v>
      </c>
    </row>
    <row r="62" spans="1:14" ht="30" x14ac:dyDescent="0.25">
      <c r="A62" s="5"/>
      <c r="B62" s="21"/>
      <c r="C62" s="22"/>
      <c r="D62" s="23">
        <v>482</v>
      </c>
      <c r="E62" s="18" t="s">
        <v>22</v>
      </c>
      <c r="F62" s="42">
        <v>100000</v>
      </c>
      <c r="G62" s="42">
        <v>100000</v>
      </c>
      <c r="H62" s="54">
        <v>53044.85</v>
      </c>
      <c r="I62" s="5"/>
      <c r="J62" s="24">
        <f t="shared" si="6"/>
        <v>53.044849999999997</v>
      </c>
    </row>
    <row r="63" spans="1:14" ht="30" x14ac:dyDescent="0.25">
      <c r="A63" s="5"/>
      <c r="B63" s="21"/>
      <c r="C63" s="22"/>
      <c r="D63" s="23">
        <v>511</v>
      </c>
      <c r="E63" s="18" t="s">
        <v>27</v>
      </c>
      <c r="F63" s="42">
        <v>1595873000</v>
      </c>
      <c r="G63" s="42">
        <v>1535873000</v>
      </c>
      <c r="H63" s="54">
        <v>1532284254.02</v>
      </c>
      <c r="I63" s="5"/>
      <c r="J63" s="24">
        <f t="shared" si="6"/>
        <v>99.766338363914201</v>
      </c>
    </row>
    <row r="64" spans="1:14" x14ac:dyDescent="0.25">
      <c r="A64" s="5"/>
      <c r="B64" s="21"/>
      <c r="C64" s="5"/>
      <c r="D64" s="23">
        <v>512</v>
      </c>
      <c r="E64" s="5" t="s">
        <v>29</v>
      </c>
      <c r="F64" s="42">
        <v>23000000</v>
      </c>
      <c r="G64" s="42">
        <v>23000000</v>
      </c>
      <c r="H64" s="54">
        <v>19889259.600000001</v>
      </c>
      <c r="I64" s="5"/>
      <c r="J64" s="24">
        <f t="shared" si="6"/>
        <v>86.475041739130447</v>
      </c>
    </row>
    <row r="65" spans="1:15" x14ac:dyDescent="0.25">
      <c r="A65" s="9"/>
      <c r="B65" s="49"/>
      <c r="C65" s="9"/>
      <c r="D65" s="33"/>
      <c r="E65" s="26" t="s">
        <v>42</v>
      </c>
      <c r="F65" s="39">
        <f>SUM(F53:F64)</f>
        <v>1873910000</v>
      </c>
      <c r="G65" s="39">
        <f>SUM(G53:G64)</f>
        <v>1795485500</v>
      </c>
      <c r="H65" s="39">
        <f>SUM(H53:H64)</f>
        <v>1755472523.9799998</v>
      </c>
      <c r="I65" s="9"/>
      <c r="J65" s="15">
        <f t="shared" ref="J65:J70" si="7">(H65/G65)*100</f>
        <v>97.771467604723057</v>
      </c>
    </row>
    <row r="66" spans="1:15" x14ac:dyDescent="0.25">
      <c r="A66" s="30"/>
      <c r="B66" s="51"/>
      <c r="C66" s="30"/>
      <c r="D66" s="23"/>
      <c r="E66" s="31"/>
      <c r="F66" s="42">
        <v>0</v>
      </c>
      <c r="G66" s="42">
        <v>0</v>
      </c>
      <c r="H66" s="42"/>
      <c r="I66" s="30"/>
      <c r="J66" s="24"/>
      <c r="K66" s="28"/>
      <c r="L66" s="28"/>
      <c r="M66" s="28"/>
      <c r="N66" s="28"/>
    </row>
    <row r="67" spans="1:15" x14ac:dyDescent="0.25">
      <c r="A67" s="30"/>
      <c r="B67" s="51"/>
      <c r="C67" s="63"/>
      <c r="D67" s="23"/>
      <c r="E67" s="18"/>
      <c r="F67" s="42"/>
      <c r="G67" s="42"/>
      <c r="H67" s="42"/>
      <c r="I67" s="30"/>
      <c r="J67" s="24"/>
      <c r="K67" s="28"/>
      <c r="L67" s="28"/>
      <c r="M67" s="28"/>
      <c r="N67" s="28"/>
      <c r="O67" s="28"/>
    </row>
    <row r="68" spans="1:15" x14ac:dyDescent="0.25">
      <c r="A68" s="9"/>
      <c r="B68" s="49"/>
      <c r="C68" s="9"/>
      <c r="D68" s="33"/>
      <c r="E68" s="26" t="s">
        <v>44</v>
      </c>
      <c r="F68" s="39">
        <f>SUM(F67)</f>
        <v>0</v>
      </c>
      <c r="G68" s="39">
        <f>SUM(G67)</f>
        <v>0</v>
      </c>
      <c r="H68" s="39">
        <v>0</v>
      </c>
      <c r="I68" s="9"/>
      <c r="J68" s="15">
        <v>0</v>
      </c>
      <c r="K68" s="28"/>
      <c r="L68" s="28"/>
      <c r="M68" s="28"/>
      <c r="N68" s="28"/>
      <c r="O68" s="28"/>
    </row>
    <row r="69" spans="1:15" ht="30" x14ac:dyDescent="0.25">
      <c r="A69" s="30"/>
      <c r="B69" s="51">
        <v>5002</v>
      </c>
      <c r="C69" s="32" t="s">
        <v>45</v>
      </c>
      <c r="D69" s="23"/>
      <c r="F69" s="42"/>
      <c r="G69" s="42"/>
      <c r="H69" s="42"/>
      <c r="I69" s="30"/>
      <c r="J69" s="24"/>
      <c r="K69" s="28"/>
      <c r="L69" s="28"/>
      <c r="M69" s="28"/>
      <c r="N69" s="28"/>
      <c r="O69" s="28"/>
    </row>
    <row r="70" spans="1:15" ht="30" x14ac:dyDescent="0.25">
      <c r="A70" s="30"/>
      <c r="B70" s="51"/>
      <c r="C70" s="30"/>
      <c r="D70" s="23">
        <v>511</v>
      </c>
      <c r="E70" s="18" t="s">
        <v>27</v>
      </c>
      <c r="F70" s="42">
        <v>59000000</v>
      </c>
      <c r="G70" s="42">
        <v>59000000</v>
      </c>
      <c r="H70" s="42">
        <v>49616149.149999999</v>
      </c>
      <c r="I70" s="30"/>
      <c r="J70" s="24">
        <f t="shared" si="7"/>
        <v>84.095168050847462</v>
      </c>
      <c r="K70" s="28"/>
      <c r="L70" s="28"/>
      <c r="M70" s="28"/>
      <c r="N70" s="28"/>
      <c r="O70" s="28"/>
    </row>
    <row r="71" spans="1:15" x14ac:dyDescent="0.25">
      <c r="A71" s="9"/>
      <c r="B71" s="9"/>
      <c r="C71" s="9"/>
      <c r="D71" s="9"/>
      <c r="E71" s="9" t="s">
        <v>46</v>
      </c>
      <c r="F71" s="39">
        <f>SUM(F70)</f>
        <v>59000000</v>
      </c>
      <c r="G71" s="39">
        <f>SUM(G70)</f>
        <v>59000000</v>
      </c>
      <c r="H71" s="39">
        <f>SUM(H70)</f>
        <v>49616149.149999999</v>
      </c>
      <c r="I71" s="9"/>
      <c r="J71" s="13">
        <f>H71/G71*100</f>
        <v>84.095168050847462</v>
      </c>
    </row>
    <row r="72" spans="1:15" ht="24" customHeight="1" x14ac:dyDescent="0.25">
      <c r="A72" s="30"/>
      <c r="B72" s="51">
        <v>5003</v>
      </c>
      <c r="C72" s="30" t="s">
        <v>47</v>
      </c>
      <c r="D72" s="23"/>
      <c r="E72" s="31"/>
      <c r="F72" s="42"/>
      <c r="G72" s="42"/>
      <c r="H72" s="42"/>
      <c r="I72" s="30"/>
      <c r="J72" s="24"/>
      <c r="K72" s="28"/>
      <c r="L72" s="28"/>
      <c r="M72" s="28"/>
      <c r="N72" s="28"/>
    </row>
    <row r="73" spans="1:15" ht="30" x14ac:dyDescent="0.25">
      <c r="A73" s="30"/>
      <c r="B73" s="51"/>
      <c r="C73" s="30"/>
      <c r="D73" s="23">
        <v>511</v>
      </c>
      <c r="E73" s="18" t="s">
        <v>27</v>
      </c>
      <c r="F73" s="42">
        <v>75000000</v>
      </c>
      <c r="G73" s="42">
        <v>75000000</v>
      </c>
      <c r="H73" s="42">
        <v>75000000</v>
      </c>
      <c r="I73" s="30"/>
      <c r="J73" s="24">
        <f>H73/G73*100</f>
        <v>100</v>
      </c>
      <c r="K73" s="28"/>
      <c r="L73" s="28"/>
      <c r="M73" s="28"/>
      <c r="N73" s="28"/>
      <c r="O73" s="28"/>
    </row>
    <row r="74" spans="1:15" x14ac:dyDescent="0.25">
      <c r="A74" s="9"/>
      <c r="B74" s="49"/>
      <c r="C74" s="9"/>
      <c r="D74" s="33"/>
      <c r="E74" s="26" t="s">
        <v>50</v>
      </c>
      <c r="F74" s="39">
        <f>SUM(F73)</f>
        <v>75000000</v>
      </c>
      <c r="G74" s="39">
        <f>SUM(G73)</f>
        <v>75000000</v>
      </c>
      <c r="H74" s="39">
        <f>H73</f>
        <v>75000000</v>
      </c>
      <c r="I74" s="9"/>
      <c r="J74" s="24">
        <f>H74/G74*100</f>
        <v>100</v>
      </c>
      <c r="K74" s="28"/>
      <c r="L74" s="28"/>
      <c r="M74" s="28"/>
      <c r="N74" s="28"/>
      <c r="O74" s="28"/>
    </row>
    <row r="75" spans="1:15" ht="29.25" customHeight="1" x14ac:dyDescent="0.25">
      <c r="A75" s="30"/>
      <c r="B75" s="51">
        <v>5004</v>
      </c>
      <c r="C75" s="30" t="s">
        <v>48</v>
      </c>
      <c r="D75" s="23"/>
      <c r="E75" s="31"/>
      <c r="F75" s="42"/>
      <c r="G75" s="42"/>
      <c r="H75" s="42"/>
      <c r="I75" s="30"/>
      <c r="J75" s="24"/>
      <c r="K75" s="28"/>
      <c r="L75" s="28"/>
      <c r="M75" s="28"/>
      <c r="N75" s="28"/>
      <c r="O75" s="28"/>
    </row>
    <row r="76" spans="1:15" ht="30" x14ac:dyDescent="0.25">
      <c r="A76" s="30"/>
      <c r="B76" s="51"/>
      <c r="C76" s="30"/>
      <c r="D76" s="23">
        <v>511</v>
      </c>
      <c r="E76" s="18" t="s">
        <v>27</v>
      </c>
      <c r="F76" s="42">
        <v>12000000</v>
      </c>
      <c r="G76" s="42">
        <v>12000000</v>
      </c>
      <c r="H76" s="42">
        <v>9470520</v>
      </c>
      <c r="I76" s="30"/>
      <c r="J76" s="24">
        <f>H76/G76*100</f>
        <v>78.920999999999992</v>
      </c>
      <c r="K76" s="28"/>
      <c r="L76" s="28"/>
      <c r="M76" s="28"/>
      <c r="N76" s="28"/>
      <c r="O76" s="28"/>
    </row>
    <row r="77" spans="1:15" x14ac:dyDescent="0.25">
      <c r="A77" s="9"/>
      <c r="B77" s="49"/>
      <c r="C77" s="9"/>
      <c r="D77" s="33"/>
      <c r="E77" s="26" t="s">
        <v>51</v>
      </c>
      <c r="F77" s="39">
        <f>SUM(F76)</f>
        <v>12000000</v>
      </c>
      <c r="G77" s="39">
        <f>SUM(G76)</f>
        <v>12000000</v>
      </c>
      <c r="H77" s="39">
        <f>H76</f>
        <v>9470520</v>
      </c>
      <c r="I77" s="9"/>
      <c r="J77" s="15">
        <f>H77/G77*100</f>
        <v>78.920999999999992</v>
      </c>
      <c r="K77" s="28"/>
      <c r="L77" s="28"/>
      <c r="M77" s="28"/>
      <c r="N77" s="28"/>
      <c r="O77" s="28"/>
    </row>
    <row r="78" spans="1:15" ht="23.25" customHeight="1" x14ac:dyDescent="0.25">
      <c r="A78" s="30"/>
      <c r="B78" s="51">
        <v>5005</v>
      </c>
      <c r="C78" s="30" t="s">
        <v>49</v>
      </c>
      <c r="D78" s="23"/>
      <c r="E78" s="31"/>
      <c r="F78" s="42"/>
      <c r="G78" s="42"/>
      <c r="H78" s="42"/>
      <c r="I78" s="30"/>
      <c r="J78" s="24"/>
      <c r="K78" s="28"/>
      <c r="L78" s="28"/>
      <c r="M78" s="28"/>
      <c r="N78" s="28"/>
      <c r="O78" s="28"/>
    </row>
    <row r="79" spans="1:15" ht="30" x14ac:dyDescent="0.25">
      <c r="A79" s="30"/>
      <c r="B79" s="51"/>
      <c r="C79" s="30"/>
      <c r="D79" s="23">
        <v>511</v>
      </c>
      <c r="E79" s="18" t="s">
        <v>27</v>
      </c>
      <c r="F79" s="42">
        <v>12000000</v>
      </c>
      <c r="G79" s="42">
        <v>12000000</v>
      </c>
      <c r="H79" s="42">
        <v>11998800</v>
      </c>
      <c r="I79" s="30"/>
      <c r="J79" s="24">
        <f>H79/G79*100</f>
        <v>99.99</v>
      </c>
      <c r="K79" s="28"/>
      <c r="L79" s="28"/>
      <c r="M79" s="28"/>
      <c r="N79" s="28"/>
      <c r="O79" s="28"/>
    </row>
    <row r="80" spans="1:15" x14ac:dyDescent="0.25">
      <c r="A80" s="30"/>
      <c r="B80" s="51"/>
      <c r="C80" s="30"/>
      <c r="D80" s="23"/>
      <c r="E80" s="18"/>
      <c r="F80" s="42"/>
      <c r="G80" s="42"/>
      <c r="H80" s="42"/>
      <c r="I80" s="30"/>
      <c r="J80" s="24"/>
      <c r="K80" s="28"/>
      <c r="L80" s="28"/>
      <c r="M80" s="28"/>
      <c r="N80" s="28"/>
      <c r="O80" s="28"/>
    </row>
    <row r="81" spans="1:15" x14ac:dyDescent="0.25">
      <c r="A81" s="9"/>
      <c r="B81" s="49"/>
      <c r="C81" s="9"/>
      <c r="D81" s="33"/>
      <c r="E81" s="26" t="s">
        <v>52</v>
      </c>
      <c r="F81" s="39">
        <f>SUM(F79)</f>
        <v>12000000</v>
      </c>
      <c r="G81" s="39">
        <f>SUM(G79)</f>
        <v>12000000</v>
      </c>
      <c r="H81" s="39">
        <f>H79+H80</f>
        <v>11998800</v>
      </c>
      <c r="I81" s="9"/>
      <c r="J81" s="15">
        <f>H81/G81*100</f>
        <v>99.99</v>
      </c>
      <c r="K81" s="28"/>
      <c r="L81" s="28"/>
      <c r="M81" s="28"/>
      <c r="N81" s="28"/>
      <c r="O81" s="28"/>
    </row>
    <row r="82" spans="1:15" ht="30" x14ac:dyDescent="0.25">
      <c r="A82" s="30"/>
      <c r="B82" s="51">
        <v>7067</v>
      </c>
      <c r="C82" s="62" t="s">
        <v>55</v>
      </c>
      <c r="D82" s="23"/>
      <c r="E82" s="31"/>
      <c r="F82" s="42"/>
      <c r="G82" s="42"/>
      <c r="H82" s="42"/>
      <c r="I82" s="30"/>
      <c r="J82" s="24"/>
      <c r="K82" s="28"/>
      <c r="L82" s="28"/>
      <c r="M82" s="28"/>
      <c r="N82" s="28"/>
      <c r="O82" s="28"/>
    </row>
    <row r="83" spans="1:15" x14ac:dyDescent="0.25">
      <c r="A83" s="30"/>
      <c r="B83" s="51"/>
      <c r="C83" s="30"/>
      <c r="D83" s="23">
        <v>423</v>
      </c>
      <c r="E83" s="42"/>
      <c r="F83" s="42">
        <v>500000</v>
      </c>
      <c r="G83" s="42">
        <v>500000</v>
      </c>
      <c r="H83" s="42">
        <v>480720</v>
      </c>
      <c r="I83" s="30"/>
      <c r="J83" s="24">
        <f>H83/G83*100</f>
        <v>96.143999999999991</v>
      </c>
      <c r="K83" s="28"/>
      <c r="L83" s="28"/>
      <c r="M83" s="28"/>
      <c r="N83" s="28"/>
      <c r="O83" s="28"/>
    </row>
    <row r="84" spans="1:15" x14ac:dyDescent="0.25">
      <c r="A84" s="30"/>
      <c r="B84" s="51"/>
      <c r="C84" s="30"/>
      <c r="D84" s="23">
        <v>511</v>
      </c>
      <c r="E84" s="42"/>
      <c r="F84" s="42">
        <v>239345000</v>
      </c>
      <c r="G84" s="42">
        <v>239345000</v>
      </c>
      <c r="H84" s="42">
        <v>239344663.06999999</v>
      </c>
      <c r="I84" s="30"/>
      <c r="J84" s="24">
        <f t="shared" ref="J84:J85" si="8">H84/G84*100</f>
        <v>99.999859228310598</v>
      </c>
      <c r="K84" s="28"/>
      <c r="L84" s="28"/>
      <c r="M84" s="28"/>
      <c r="N84" s="28"/>
      <c r="O84" s="28"/>
    </row>
    <row r="85" spans="1:15" x14ac:dyDescent="0.25">
      <c r="A85" s="30"/>
      <c r="B85" s="51"/>
      <c r="C85" s="30"/>
      <c r="D85" s="23">
        <v>512</v>
      </c>
      <c r="E85" s="42"/>
      <c r="F85" s="42">
        <v>83236000</v>
      </c>
      <c r="G85" s="42">
        <v>83236000</v>
      </c>
      <c r="H85" s="42">
        <v>83235600</v>
      </c>
      <c r="I85" s="30"/>
      <c r="J85" s="24">
        <f t="shared" si="8"/>
        <v>99.999519438704411</v>
      </c>
      <c r="K85" s="28"/>
      <c r="L85" s="28"/>
      <c r="M85" s="28"/>
      <c r="N85" s="28"/>
      <c r="O85" s="28"/>
    </row>
    <row r="86" spans="1:15" x14ac:dyDescent="0.25">
      <c r="A86" s="9"/>
      <c r="B86" s="49"/>
      <c r="C86" s="9"/>
      <c r="D86" s="33"/>
      <c r="E86" s="26" t="s">
        <v>53</v>
      </c>
      <c r="F86" s="39">
        <f>SUM(F83:F85)</f>
        <v>323081000</v>
      </c>
      <c r="G86" s="39">
        <f>SUM(G83:G85)</f>
        <v>323081000</v>
      </c>
      <c r="H86" s="39">
        <f>SUM(H83:H85)</f>
        <v>323060983.06999999</v>
      </c>
      <c r="I86" s="9"/>
      <c r="J86" s="15">
        <f>H86/G86*100</f>
        <v>99.993804361754485</v>
      </c>
      <c r="K86" s="28"/>
      <c r="L86" s="28"/>
      <c r="M86" s="28"/>
      <c r="N86" s="28"/>
      <c r="O86" s="28"/>
    </row>
    <row r="87" spans="1:15" x14ac:dyDescent="0.25">
      <c r="A87" s="56"/>
      <c r="B87" s="57"/>
      <c r="C87" s="56"/>
      <c r="D87" s="58"/>
      <c r="E87" s="59"/>
      <c r="F87" s="60"/>
      <c r="G87" s="60"/>
      <c r="H87" s="60"/>
      <c r="I87" s="56"/>
      <c r="J87" s="61"/>
      <c r="K87" s="28"/>
      <c r="L87" s="28"/>
      <c r="M87" s="28"/>
      <c r="N87" s="28"/>
      <c r="O87" s="28"/>
    </row>
    <row r="88" spans="1:15" x14ac:dyDescent="0.25">
      <c r="E88" s="19" t="s">
        <v>54</v>
      </c>
      <c r="F88" s="43">
        <f>F17+F33+F51+F65+F68+F71+F74+F77+F81+F86</f>
        <v>3445748000</v>
      </c>
      <c r="G88" s="44">
        <f>G17+G33+G51+G65+G68+G71+G74+G77+G81+G86</f>
        <v>3391673000</v>
      </c>
      <c r="H88" s="43">
        <f>H17+H33+H51+H65+H68+H71+H74+H77+H81+H86</f>
        <v>3294159059.4099998</v>
      </c>
      <c r="I88" s="20"/>
      <c r="J88" s="25">
        <f>(H88/G88)*100</f>
        <v>97.124901469274889</v>
      </c>
    </row>
    <row r="89" spans="1:15" x14ac:dyDescent="0.25">
      <c r="F89" s="41"/>
      <c r="G89" s="41"/>
      <c r="H89" s="40"/>
      <c r="J89" s="45"/>
    </row>
    <row r="90" spans="1:15" x14ac:dyDescent="0.25">
      <c r="F90" s="41"/>
      <c r="G90" s="41"/>
      <c r="H90" s="41"/>
      <c r="J90" s="45"/>
    </row>
    <row r="91" spans="1:15" x14ac:dyDescent="0.25">
      <c r="F91" s="41"/>
      <c r="G91" s="41"/>
      <c r="H91" s="41"/>
      <c r="J91" s="45"/>
    </row>
    <row r="92" spans="1:15" x14ac:dyDescent="0.25">
      <c r="F92" s="41"/>
      <c r="G92" s="41"/>
      <c r="H92" s="41"/>
      <c r="J92" s="45"/>
    </row>
    <row r="93" spans="1:15" x14ac:dyDescent="0.25">
      <c r="F93" s="41"/>
      <c r="G93" s="41"/>
      <c r="H93" s="41"/>
      <c r="J93" s="45"/>
    </row>
    <row r="94" spans="1:15" x14ac:dyDescent="0.25">
      <c r="F94" s="41"/>
      <c r="G94" s="41"/>
      <c r="H94" s="41"/>
      <c r="J94" s="45"/>
    </row>
    <row r="95" spans="1:15" x14ac:dyDescent="0.25">
      <c r="F95" s="41"/>
      <c r="G95" s="41"/>
      <c r="H95" s="41"/>
      <c r="J95" s="45"/>
    </row>
    <row r="96" spans="1:15" x14ac:dyDescent="0.25">
      <c r="F96" s="41"/>
      <c r="G96" s="41"/>
      <c r="H96" s="41"/>
      <c r="J96" s="45"/>
    </row>
    <row r="97" spans="6:8" x14ac:dyDescent="0.25">
      <c r="F97" s="41"/>
      <c r="G97" s="41"/>
      <c r="H97" s="41"/>
    </row>
    <row r="98" spans="6:8" x14ac:dyDescent="0.25">
      <c r="F98" s="41"/>
      <c r="G98" s="41"/>
      <c r="H98" s="41"/>
    </row>
    <row r="99" spans="6:8" x14ac:dyDescent="0.25">
      <c r="F99" s="41"/>
      <c r="G99" s="41"/>
      <c r="H99" s="41"/>
    </row>
  </sheetData>
  <mergeCells count="11">
    <mergeCell ref="A1:J1"/>
    <mergeCell ref="F5:F8"/>
    <mergeCell ref="G5:G8"/>
    <mergeCell ref="H5:H8"/>
    <mergeCell ref="I5:I8"/>
    <mergeCell ref="J5:J8"/>
    <mergeCell ref="A5:A8"/>
    <mergeCell ref="B5:B8"/>
    <mergeCell ref="C5:C8"/>
    <mergeCell ref="D5:D8"/>
    <mergeCell ref="E5:E8"/>
  </mergeCells>
  <pageMargins left="0.25" right="0.25" top="0.75" bottom="0.75" header="0.3" footer="0.3"/>
  <pageSetup paperSize="9" scale="75" orientation="landscape" r:id="rId1"/>
  <ignoredErrors>
    <ignoredError sqref="F51:H51 F17:H17 F65:H65" formulaRange="1"/>
    <ignoredError sqref="B34 B10 B18 A9 B52" numberStoredAsText="1"/>
    <ignoredError sqref="J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 0605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</dc:creator>
  <cp:lastModifiedBy>Ана Радоичић</cp:lastModifiedBy>
  <cp:lastPrinted>2019-11-22T08:41:43Z</cp:lastPrinted>
  <dcterms:created xsi:type="dcterms:W3CDTF">2017-02-22T18:23:29Z</dcterms:created>
  <dcterms:modified xsi:type="dcterms:W3CDTF">2022-02-07T08:24:20Z</dcterms:modified>
</cp:coreProperties>
</file>