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.anicic\Desktop\"/>
    </mc:Choice>
  </mc:AlternateContent>
  <bookViews>
    <workbookView xWindow="0" yWindow="0" windowWidth="28800" windowHeight="11835"/>
  </bookViews>
  <sheets>
    <sheet name="П 0605" sheetId="1" r:id="rId1"/>
  </sheets>
  <calcPr calcId="152511"/>
</workbook>
</file>

<file path=xl/calcChain.xml><?xml version="1.0" encoding="utf-8"?>
<calcChain xmlns="http://schemas.openxmlformats.org/spreadsheetml/2006/main">
  <c r="J68" i="1" l="1"/>
  <c r="H70" i="1"/>
  <c r="G70" i="1"/>
  <c r="F70" i="1"/>
  <c r="J65" i="1"/>
  <c r="J66" i="1"/>
  <c r="J69" i="1"/>
  <c r="G67" i="1"/>
  <c r="J67" i="1" s="1"/>
  <c r="F67" i="1"/>
  <c r="J51" i="1"/>
  <c r="J56" i="1"/>
  <c r="J57" i="1"/>
  <c r="J58" i="1"/>
  <c r="J59" i="1"/>
  <c r="J60" i="1"/>
  <c r="J61" i="1"/>
  <c r="J62" i="1"/>
  <c r="J63" i="1"/>
  <c r="J53" i="1"/>
  <c r="J54" i="1"/>
  <c r="J55" i="1"/>
  <c r="J52" i="1"/>
  <c r="H64" i="1"/>
  <c r="G64" i="1"/>
  <c r="F64" i="1"/>
  <c r="J64" i="1" l="1"/>
  <c r="F32" i="1"/>
  <c r="F50" i="1" l="1"/>
  <c r="G50" i="1"/>
  <c r="H50" i="1" l="1"/>
  <c r="I27" i="1" l="1"/>
  <c r="J27" i="1"/>
  <c r="I49" i="1"/>
  <c r="J48" i="1"/>
  <c r="I48" i="1"/>
  <c r="J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H32" i="1"/>
  <c r="G32" i="1"/>
  <c r="J31" i="1"/>
  <c r="J30" i="1"/>
  <c r="I30" i="1"/>
  <c r="J29" i="1"/>
  <c r="I29" i="1"/>
  <c r="J28" i="1"/>
  <c r="I28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H17" i="1"/>
  <c r="G17" i="1"/>
  <c r="F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F9" i="1" l="1"/>
  <c r="F72" i="1"/>
  <c r="G9" i="1"/>
  <c r="G72" i="1"/>
  <c r="H72" i="1"/>
  <c r="H9" i="1"/>
  <c r="I17" i="1"/>
  <c r="I32" i="1"/>
  <c r="J50" i="1"/>
  <c r="I50" i="1"/>
  <c r="J32" i="1"/>
  <c r="J17" i="1"/>
  <c r="J72" i="1" l="1"/>
  <c r="I9" i="1"/>
  <c r="J9" i="1"/>
  <c r="A1" i="1"/>
</calcChain>
</file>

<file path=xl/sharedStrings.xml><?xml version="1.0" encoding="utf-8"?>
<sst xmlns="http://schemas.openxmlformats.org/spreadsheetml/2006/main" count="81" uniqueCount="50">
  <si>
    <t>Шифра програма</t>
  </si>
  <si>
    <t>Шифра програмске активности</t>
  </si>
  <si>
    <t>Назив</t>
  </si>
  <si>
    <t>Проценат извршења у односу на фин.план</t>
  </si>
  <si>
    <t>0001</t>
  </si>
  <si>
    <t>0002</t>
  </si>
  <si>
    <t>0003</t>
  </si>
  <si>
    <t>0605</t>
  </si>
  <si>
    <t>Евидентирање, упис права својине и других стварних права на непокретностима и успостављање јавне својине</t>
  </si>
  <si>
    <t>Управљање, располагање  и заштита државне имовине</t>
  </si>
  <si>
    <t>Административна подршка раду Дирекције</t>
  </si>
  <si>
    <t>Раздео:</t>
  </si>
  <si>
    <t>Корисник:</t>
  </si>
  <si>
    <t>40700 - Републичка дирекција за имовину Републике Србије</t>
  </si>
  <si>
    <t>Евиденција, управљање и располагање јавном својином</t>
  </si>
  <si>
    <t>Економска класификација</t>
  </si>
  <si>
    <t>Назив апропријације</t>
  </si>
  <si>
    <t>Плате, дадаци и накнаде запослених</t>
  </si>
  <si>
    <t>Социјални доприноси на терет послодавца</t>
  </si>
  <si>
    <t>Накнаде трошкова за запослене</t>
  </si>
  <si>
    <t>Трошкови путовања</t>
  </si>
  <si>
    <t>Услуге по уговору</t>
  </si>
  <si>
    <t>Порези, обавезне таксе и казне и пенали</t>
  </si>
  <si>
    <t>Стални трошкови</t>
  </si>
  <si>
    <t>Специјализоване услуге</t>
  </si>
  <si>
    <t>Текуће поправке и одржавање</t>
  </si>
  <si>
    <t>Новчане казне и пенали по решењу судова</t>
  </si>
  <si>
    <t>Зграде и грађевински објекти</t>
  </si>
  <si>
    <t>Нематеријална имовина</t>
  </si>
  <si>
    <t>Машине и опрема</t>
  </si>
  <si>
    <t>Материјал</t>
  </si>
  <si>
    <t>Награде запосленима и остали посебни расходи</t>
  </si>
  <si>
    <t>Накнаде у натури</t>
  </si>
  <si>
    <t>Социјална давања запосленима</t>
  </si>
  <si>
    <t>Накнада штете за повреде или штету нанету од стране државних органа</t>
  </si>
  <si>
    <t>Почетна апропријација</t>
  </si>
  <si>
    <t>Текућа апропријација</t>
  </si>
  <si>
    <t>Проценат извршења</t>
  </si>
  <si>
    <t>Укупно 0001:</t>
  </si>
  <si>
    <t>Укупно 0002:</t>
  </si>
  <si>
    <t>Укупно 0003:</t>
  </si>
  <si>
    <t>Управљање друмским, граничним и пограничним прелазима</t>
  </si>
  <si>
    <t>Укупно 0004:</t>
  </si>
  <si>
    <t>0004</t>
  </si>
  <si>
    <t>Изградња граничног прелаза Ватин</t>
  </si>
  <si>
    <t>Укупно 5001:</t>
  </si>
  <si>
    <t>Изградња граничног прелаза Бајина Башта</t>
  </si>
  <si>
    <t>Укупно5002:</t>
  </si>
  <si>
    <t>СВЕГА (0001+0002+0003+0004+5001+5002):</t>
  </si>
  <si>
    <t>Извршење 01.01.2019.-31.08.2019.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</si>
</sst>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0" borderId="1" xfId="0" applyNumberFormat="1" applyBorder="1"/>
    <xf numFmtId="0" fontId="1" fillId="0" borderId="1" xfId="0" applyFont="1" applyBorder="1"/>
    <xf numFmtId="4" fontId="0" fillId="0" borderId="1" xfId="0" applyNumberFormat="1" applyBorder="1"/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0" fillId="2" borderId="1" xfId="0" applyFill="1" applyBorder="1" applyAlignment="1">
      <alignment horizontal="right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0" fillId="2" borderId="1" xfId="0" applyFill="1" applyBorder="1"/>
    <xf numFmtId="0" fontId="0" fillId="0" borderId="1" xfId="0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4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/>
    </xf>
    <xf numFmtId="4" fontId="0" fillId="0" borderId="0" xfId="0" applyNumberFormat="1"/>
    <xf numFmtId="0" fontId="0" fillId="0" borderId="0" xfId="0" applyFill="1"/>
    <xf numFmtId="49" fontId="0" fillId="0" borderId="1" xfId="0" applyNumberFormat="1" applyBorder="1" applyAlignment="1">
      <alignment horizontal="left" vertical="top"/>
    </xf>
    <xf numFmtId="0" fontId="0" fillId="0" borderId="1" xfId="0" applyFill="1" applyBorder="1"/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2" borderId="1" xfId="0" applyNumberFormat="1" applyFill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1" xfId="0" applyBorder="1" applyAlignment="1"/>
    <xf numFmtId="4" fontId="0" fillId="3" borderId="3" xfId="0" applyNumberFormat="1" applyFill="1" applyBorder="1" applyAlignment="1">
      <alignment horizontal="right" vertical="center"/>
    </xf>
    <xf numFmtId="4" fontId="0" fillId="3" borderId="1" xfId="0" applyNumberFormat="1" applyFill="1" applyBorder="1" applyAlignment="1">
      <alignment horizontal="right" vertical="center"/>
    </xf>
    <xf numFmtId="4" fontId="0" fillId="4" borderId="1" xfId="0" applyNumberForma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workbookViewId="0">
      <selection activeCell="N10" sqref="N10"/>
    </sheetView>
  </sheetViews>
  <sheetFormatPr defaultRowHeight="15" x14ac:dyDescent="0.25"/>
  <cols>
    <col min="1" max="1" width="9.7109375" customWidth="1"/>
    <col min="2" max="2" width="12.42578125" customWidth="1"/>
    <col min="3" max="3" width="35.85546875" customWidth="1"/>
    <col min="4" max="4" width="15.7109375" customWidth="1"/>
    <col min="5" max="5" width="24.28515625" customWidth="1"/>
    <col min="6" max="6" width="15.85546875" customWidth="1"/>
    <col min="7" max="7" width="15" customWidth="1"/>
    <col min="8" max="8" width="17" customWidth="1"/>
    <col min="9" max="9" width="0" hidden="1" customWidth="1"/>
    <col min="10" max="10" width="10.5703125" customWidth="1"/>
    <col min="14" max="14" width="12.7109375" customWidth="1"/>
    <col min="15" max="15" width="16.28515625" customWidth="1"/>
  </cols>
  <sheetData>
    <row r="1" spans="1:10" x14ac:dyDescent="0.25">
      <c r="A1" s="58">
        <f ca="1">+Q13+A1:K27+A1:K29+Q13+A1:K27+A1:K33+A1:J45+Q13+A1:K27+A1:K45</f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25">
      <c r="A2" t="s">
        <v>11</v>
      </c>
      <c r="B2">
        <v>40</v>
      </c>
    </row>
    <row r="3" spans="1:10" x14ac:dyDescent="0.25">
      <c r="A3" t="s">
        <v>12</v>
      </c>
      <c r="B3" t="s">
        <v>13</v>
      </c>
    </row>
    <row r="5" spans="1:10" x14ac:dyDescent="0.25">
      <c r="A5" s="59" t="s">
        <v>0</v>
      </c>
      <c r="B5" s="59" t="s">
        <v>1</v>
      </c>
      <c r="C5" s="59" t="s">
        <v>2</v>
      </c>
      <c r="D5" s="60" t="s">
        <v>15</v>
      </c>
      <c r="E5" s="60" t="s">
        <v>16</v>
      </c>
      <c r="F5" s="59" t="s">
        <v>35</v>
      </c>
      <c r="G5" s="59" t="s">
        <v>36</v>
      </c>
      <c r="H5" s="59" t="s">
        <v>49</v>
      </c>
      <c r="I5" s="59" t="s">
        <v>3</v>
      </c>
      <c r="J5" s="59" t="s">
        <v>37</v>
      </c>
    </row>
    <row r="6" spans="1:10" x14ac:dyDescent="0.25">
      <c r="A6" s="59"/>
      <c r="B6" s="59"/>
      <c r="C6" s="59"/>
      <c r="D6" s="61"/>
      <c r="E6" s="61"/>
      <c r="F6" s="59"/>
      <c r="G6" s="59"/>
      <c r="H6" s="59"/>
      <c r="I6" s="59"/>
      <c r="J6" s="59"/>
    </row>
    <row r="7" spans="1:10" x14ac:dyDescent="0.25">
      <c r="A7" s="59"/>
      <c r="B7" s="59"/>
      <c r="C7" s="59"/>
      <c r="D7" s="61"/>
      <c r="E7" s="61"/>
      <c r="F7" s="59"/>
      <c r="G7" s="59"/>
      <c r="H7" s="59"/>
      <c r="I7" s="59"/>
      <c r="J7" s="59"/>
    </row>
    <row r="8" spans="1:10" x14ac:dyDescent="0.25">
      <c r="A8" s="59"/>
      <c r="B8" s="59"/>
      <c r="C8" s="59"/>
      <c r="D8" s="62"/>
      <c r="E8" s="62"/>
      <c r="F8" s="59"/>
      <c r="G8" s="59"/>
      <c r="H8" s="59"/>
      <c r="I8" s="59"/>
      <c r="J8" s="59"/>
    </row>
    <row r="9" spans="1:10" ht="30" x14ac:dyDescent="0.25">
      <c r="A9" s="8" t="s">
        <v>7</v>
      </c>
      <c r="B9" s="29"/>
      <c r="C9" s="7" t="s">
        <v>14</v>
      </c>
      <c r="D9" s="48"/>
      <c r="E9" s="2"/>
      <c r="F9" s="34">
        <f>F17+F32+F50+F64+F67+F70</f>
        <v>1055639000</v>
      </c>
      <c r="G9" s="35">
        <f>G17+G32+G50+G64+G67+G70</f>
        <v>1628631000</v>
      </c>
      <c r="H9" s="36">
        <f>H17+H32+H50+H64</f>
        <v>293777630.49000001</v>
      </c>
      <c r="I9" s="11">
        <f>(H9/F9)*100</f>
        <v>27.829365009250324</v>
      </c>
      <c r="J9" s="11">
        <f>(H9/G9)*100</f>
        <v>18.038317488123461</v>
      </c>
    </row>
    <row r="10" spans="1:10" ht="60" x14ac:dyDescent="0.25">
      <c r="A10" s="1"/>
      <c r="B10" s="29" t="s">
        <v>4</v>
      </c>
      <c r="C10" s="4" t="s">
        <v>8</v>
      </c>
      <c r="D10" s="49"/>
      <c r="E10" s="4"/>
      <c r="F10" s="37">
        <v>29068000</v>
      </c>
      <c r="G10" s="38">
        <v>29068000</v>
      </c>
      <c r="H10" s="38">
        <v>13594745.52</v>
      </c>
      <c r="I10" s="12">
        <f t="shared" ref="I10:I17" si="0">(H10/F10)*100</f>
        <v>46.768768129902291</v>
      </c>
      <c r="J10" s="12">
        <f t="shared" ref="J10:J17" si="1">(H10/G10)*100</f>
        <v>46.768768129902291</v>
      </c>
    </row>
    <row r="11" spans="1:10" ht="30" x14ac:dyDescent="0.25">
      <c r="A11" s="5"/>
      <c r="B11" s="21"/>
      <c r="C11" s="5"/>
      <c r="D11" s="50">
        <v>411</v>
      </c>
      <c r="E11" s="18" t="s">
        <v>17</v>
      </c>
      <c r="F11" s="38">
        <v>19000000</v>
      </c>
      <c r="G11" s="38">
        <v>19000000</v>
      </c>
      <c r="H11" s="38">
        <v>11100066.51</v>
      </c>
      <c r="I11" s="12">
        <f t="shared" si="0"/>
        <v>58.42140268421052</v>
      </c>
      <c r="J11" s="12">
        <f t="shared" si="1"/>
        <v>58.42140268421052</v>
      </c>
    </row>
    <row r="12" spans="1:10" ht="30" x14ac:dyDescent="0.25">
      <c r="A12" s="5"/>
      <c r="B12" s="21"/>
      <c r="C12" s="5"/>
      <c r="D12" s="50">
        <v>412</v>
      </c>
      <c r="E12" s="18" t="s">
        <v>18</v>
      </c>
      <c r="F12" s="38">
        <v>3405000</v>
      </c>
      <c r="G12" s="38">
        <v>3405000</v>
      </c>
      <c r="H12" s="38">
        <v>1903661.32</v>
      </c>
      <c r="I12" s="12">
        <f t="shared" si="0"/>
        <v>55.907821439060214</v>
      </c>
      <c r="J12" s="12">
        <f t="shared" si="1"/>
        <v>55.907821439060214</v>
      </c>
    </row>
    <row r="13" spans="1:10" ht="30" x14ac:dyDescent="0.25">
      <c r="A13" s="5"/>
      <c r="B13" s="21"/>
      <c r="C13" s="5"/>
      <c r="D13" s="50">
        <v>415</v>
      </c>
      <c r="E13" s="18" t="s">
        <v>19</v>
      </c>
      <c r="F13" s="38">
        <v>663000</v>
      </c>
      <c r="G13" s="38">
        <v>663000</v>
      </c>
      <c r="H13" s="38">
        <v>345850</v>
      </c>
      <c r="I13" s="12">
        <f t="shared" si="0"/>
        <v>52.164404223227756</v>
      </c>
      <c r="J13" s="12">
        <f t="shared" si="1"/>
        <v>52.164404223227756</v>
      </c>
    </row>
    <row r="14" spans="1:10" x14ac:dyDescent="0.25">
      <c r="A14" s="5"/>
      <c r="B14" s="21"/>
      <c r="C14" s="5"/>
      <c r="D14" s="50">
        <v>422</v>
      </c>
      <c r="E14" s="5" t="s">
        <v>20</v>
      </c>
      <c r="F14" s="38">
        <v>400000</v>
      </c>
      <c r="G14" s="38">
        <v>400000</v>
      </c>
      <c r="H14" s="38">
        <v>0</v>
      </c>
      <c r="I14" s="12">
        <f t="shared" si="0"/>
        <v>0</v>
      </c>
      <c r="J14" s="12">
        <f t="shared" si="1"/>
        <v>0</v>
      </c>
    </row>
    <row r="15" spans="1:10" x14ac:dyDescent="0.25">
      <c r="A15" s="5"/>
      <c r="B15" s="21"/>
      <c r="C15" s="5"/>
      <c r="D15" s="50">
        <v>423</v>
      </c>
      <c r="E15" s="5" t="s">
        <v>21</v>
      </c>
      <c r="F15" s="38">
        <v>5500000</v>
      </c>
      <c r="G15" s="38">
        <v>5500000</v>
      </c>
      <c r="H15" s="38">
        <v>245167.69</v>
      </c>
      <c r="I15" s="12">
        <f t="shared" si="0"/>
        <v>4.457594363636364</v>
      </c>
      <c r="J15" s="12">
        <f t="shared" si="1"/>
        <v>4.457594363636364</v>
      </c>
    </row>
    <row r="16" spans="1:10" ht="30" x14ac:dyDescent="0.25">
      <c r="A16" s="5"/>
      <c r="B16" s="21"/>
      <c r="C16" s="5"/>
      <c r="D16" s="50">
        <v>482</v>
      </c>
      <c r="E16" s="18" t="s">
        <v>22</v>
      </c>
      <c r="F16" s="38">
        <v>100000</v>
      </c>
      <c r="G16" s="38">
        <v>100000</v>
      </c>
      <c r="H16" s="38">
        <v>0</v>
      </c>
      <c r="I16" s="12">
        <f t="shared" si="0"/>
        <v>0</v>
      </c>
      <c r="J16" s="12">
        <f t="shared" si="1"/>
        <v>0</v>
      </c>
    </row>
    <row r="17" spans="1:10" x14ac:dyDescent="0.25">
      <c r="A17" s="9"/>
      <c r="B17" s="51"/>
      <c r="C17" s="9"/>
      <c r="D17" s="33"/>
      <c r="E17" s="6" t="s">
        <v>38</v>
      </c>
      <c r="F17" s="39">
        <f>SUM(F11:F16)</f>
        <v>29068000</v>
      </c>
      <c r="G17" s="39">
        <f>SUM(G11:G16)</f>
        <v>29068000</v>
      </c>
      <c r="H17" s="39">
        <f>SUM(H11:H16)</f>
        <v>13594745.52</v>
      </c>
      <c r="I17" s="13">
        <f t="shared" si="0"/>
        <v>46.768768129902291</v>
      </c>
      <c r="J17" s="13">
        <f t="shared" si="1"/>
        <v>46.768768129902291</v>
      </c>
    </row>
    <row r="18" spans="1:10" ht="30" x14ac:dyDescent="0.25">
      <c r="A18" s="1"/>
      <c r="B18" s="52" t="s">
        <v>5</v>
      </c>
      <c r="C18" s="10" t="s">
        <v>9</v>
      </c>
      <c r="D18" s="12"/>
      <c r="E18" s="3"/>
      <c r="F18" s="38">
        <v>259885000</v>
      </c>
      <c r="G18" s="17">
        <v>843692736</v>
      </c>
      <c r="H18" s="17">
        <v>173197367.02000001</v>
      </c>
      <c r="I18" s="14">
        <f t="shared" ref="I18:I32" si="2">(H18/F18)*100</f>
        <v>66.64384901783481</v>
      </c>
      <c r="J18" s="14">
        <f t="shared" ref="J18:J32" si="3">(H18/G18)*100</f>
        <v>20.528488587105723</v>
      </c>
    </row>
    <row r="19" spans="1:10" ht="30" x14ac:dyDescent="0.25">
      <c r="A19" s="5"/>
      <c r="B19" s="21"/>
      <c r="C19" s="5"/>
      <c r="D19" s="50">
        <v>411</v>
      </c>
      <c r="E19" s="18" t="s">
        <v>17</v>
      </c>
      <c r="F19" s="38">
        <v>59933000</v>
      </c>
      <c r="G19" s="56">
        <v>67933000</v>
      </c>
      <c r="H19" s="38">
        <v>44024306.700000003</v>
      </c>
      <c r="I19" s="14">
        <f t="shared" si="2"/>
        <v>73.455870221747617</v>
      </c>
      <c r="J19" s="14">
        <f t="shared" si="3"/>
        <v>64.805479958194113</v>
      </c>
    </row>
    <row r="20" spans="1:10" ht="30" x14ac:dyDescent="0.25">
      <c r="A20" s="5"/>
      <c r="B20" s="21"/>
      <c r="C20" s="5"/>
      <c r="D20" s="50">
        <v>412</v>
      </c>
      <c r="E20" s="18" t="s">
        <v>18</v>
      </c>
      <c r="F20" s="38">
        <v>10740000</v>
      </c>
      <c r="G20" s="38">
        <v>11640000</v>
      </c>
      <c r="H20" s="38">
        <v>7550168.5599999996</v>
      </c>
      <c r="I20" s="14">
        <f t="shared" si="2"/>
        <v>70.299521042830534</v>
      </c>
      <c r="J20" s="14">
        <f t="shared" si="3"/>
        <v>64.863991065292097</v>
      </c>
    </row>
    <row r="21" spans="1:10" ht="30" x14ac:dyDescent="0.25">
      <c r="A21" s="5"/>
      <c r="B21" s="21"/>
      <c r="C21" s="5"/>
      <c r="D21" s="50">
        <v>415</v>
      </c>
      <c r="E21" s="18" t="s">
        <v>19</v>
      </c>
      <c r="F21" s="38">
        <v>2037000</v>
      </c>
      <c r="G21" s="38">
        <v>2037000</v>
      </c>
      <c r="H21" s="38">
        <v>1225478.45</v>
      </c>
      <c r="I21" s="14">
        <f t="shared" si="2"/>
        <v>60.160945017182129</v>
      </c>
      <c r="J21" s="14">
        <f t="shared" si="3"/>
        <v>60.160945017182129</v>
      </c>
    </row>
    <row r="22" spans="1:10" x14ac:dyDescent="0.25">
      <c r="A22" s="5"/>
      <c r="B22" s="21"/>
      <c r="C22" s="5"/>
      <c r="D22" s="50">
        <v>421</v>
      </c>
      <c r="E22" s="5" t="s">
        <v>23</v>
      </c>
      <c r="F22" s="38">
        <v>7200000</v>
      </c>
      <c r="G22" s="38">
        <v>6864897</v>
      </c>
      <c r="H22" s="55">
        <v>1613394.77</v>
      </c>
      <c r="I22" s="14">
        <f t="shared" si="2"/>
        <v>22.408260694444447</v>
      </c>
      <c r="J22" s="14">
        <f t="shared" si="3"/>
        <v>23.50209726380454</v>
      </c>
    </row>
    <row r="23" spans="1:10" x14ac:dyDescent="0.25">
      <c r="A23" s="5"/>
      <c r="B23" s="21"/>
      <c r="C23" s="5"/>
      <c r="D23" s="50">
        <v>422</v>
      </c>
      <c r="E23" s="5" t="s">
        <v>20</v>
      </c>
      <c r="F23" s="38">
        <v>1800000</v>
      </c>
      <c r="G23" s="38">
        <v>1800000</v>
      </c>
      <c r="H23" s="56">
        <v>464932.48</v>
      </c>
      <c r="I23" s="14">
        <f t="shared" si="2"/>
        <v>25.829582222222218</v>
      </c>
      <c r="J23" s="14">
        <f t="shared" si="3"/>
        <v>25.829582222222218</v>
      </c>
    </row>
    <row r="24" spans="1:10" x14ac:dyDescent="0.25">
      <c r="A24" s="5"/>
      <c r="B24" s="21"/>
      <c r="C24" s="5"/>
      <c r="D24" s="50">
        <v>423</v>
      </c>
      <c r="E24" s="5" t="s">
        <v>21</v>
      </c>
      <c r="F24" s="38">
        <v>34950000</v>
      </c>
      <c r="G24" s="40">
        <v>34950000</v>
      </c>
      <c r="H24" s="56">
        <v>2596983.9</v>
      </c>
      <c r="I24" s="14">
        <f t="shared" si="2"/>
        <v>7.4305690987124455</v>
      </c>
      <c r="J24" s="14">
        <f t="shared" si="3"/>
        <v>7.4305690987124455</v>
      </c>
    </row>
    <row r="25" spans="1:10" x14ac:dyDescent="0.25">
      <c r="A25" s="5"/>
      <c r="B25" s="21"/>
      <c r="C25" s="5"/>
      <c r="D25" s="50">
        <v>424</v>
      </c>
      <c r="E25" s="5" t="s">
        <v>24</v>
      </c>
      <c r="F25" s="38">
        <v>4500000</v>
      </c>
      <c r="G25" s="38">
        <v>4500000</v>
      </c>
      <c r="H25" s="38">
        <v>210000</v>
      </c>
      <c r="I25" s="14">
        <f t="shared" si="2"/>
        <v>4.666666666666667</v>
      </c>
      <c r="J25" s="14">
        <f t="shared" si="3"/>
        <v>4.666666666666667</v>
      </c>
    </row>
    <row r="26" spans="1:10" ht="30" x14ac:dyDescent="0.25">
      <c r="A26" s="5"/>
      <c r="B26" s="21"/>
      <c r="C26" s="5"/>
      <c r="D26" s="50">
        <v>425</v>
      </c>
      <c r="E26" s="18" t="s">
        <v>25</v>
      </c>
      <c r="F26" s="38">
        <v>13000000</v>
      </c>
      <c r="G26" s="38">
        <v>12000000</v>
      </c>
      <c r="H26" s="56">
        <v>578114.47</v>
      </c>
      <c r="I26" s="14">
        <f t="shared" si="2"/>
        <v>4.4470343846153844</v>
      </c>
      <c r="J26" s="14">
        <f t="shared" si="3"/>
        <v>4.8176205833333334</v>
      </c>
    </row>
    <row r="27" spans="1:10" x14ac:dyDescent="0.25">
      <c r="A27" s="5"/>
      <c r="B27" s="21"/>
      <c r="C27" s="5"/>
      <c r="D27" s="50">
        <v>426</v>
      </c>
      <c r="E27" s="18" t="s">
        <v>30</v>
      </c>
      <c r="F27" s="38">
        <v>100000</v>
      </c>
      <c r="G27" s="38">
        <v>100000</v>
      </c>
      <c r="H27" s="56">
        <v>0</v>
      </c>
      <c r="I27" s="14">
        <f t="shared" si="2"/>
        <v>0</v>
      </c>
      <c r="J27" s="14">
        <f t="shared" si="3"/>
        <v>0</v>
      </c>
    </row>
    <row r="28" spans="1:10" ht="30" x14ac:dyDescent="0.25">
      <c r="A28" s="5"/>
      <c r="B28" s="21"/>
      <c r="C28" s="5"/>
      <c r="D28" s="50">
        <v>482</v>
      </c>
      <c r="E28" s="18" t="s">
        <v>22</v>
      </c>
      <c r="F28" s="38">
        <v>300000</v>
      </c>
      <c r="G28" s="38">
        <v>300000</v>
      </c>
      <c r="H28" s="56">
        <v>18745</v>
      </c>
      <c r="I28" s="14">
        <f t="shared" si="2"/>
        <v>6.2483333333333331</v>
      </c>
      <c r="J28" s="14">
        <f t="shared" si="3"/>
        <v>6.2483333333333331</v>
      </c>
    </row>
    <row r="29" spans="1:10" ht="30" x14ac:dyDescent="0.25">
      <c r="A29" s="5"/>
      <c r="B29" s="21"/>
      <c r="C29" s="5"/>
      <c r="D29" s="50">
        <v>483</v>
      </c>
      <c r="E29" s="18" t="s">
        <v>26</v>
      </c>
      <c r="F29" s="38">
        <v>41325000</v>
      </c>
      <c r="G29" s="40">
        <v>44575839</v>
      </c>
      <c r="H29" s="56">
        <v>44574115.920000002</v>
      </c>
      <c r="I29" s="14">
        <f t="shared" si="2"/>
        <v>107.8623494736842</v>
      </c>
      <c r="J29" s="14">
        <f t="shared" si="3"/>
        <v>99.996134497883489</v>
      </c>
    </row>
    <row r="30" spans="1:10" ht="30" x14ac:dyDescent="0.25">
      <c r="A30" s="5"/>
      <c r="B30" s="21"/>
      <c r="C30" s="5"/>
      <c r="D30" s="50">
        <v>511</v>
      </c>
      <c r="E30" s="18" t="s">
        <v>27</v>
      </c>
      <c r="F30" s="38">
        <v>82000000</v>
      </c>
      <c r="G30" s="38">
        <v>654992000</v>
      </c>
      <c r="H30" s="56">
        <v>70263810.769999996</v>
      </c>
      <c r="I30" s="14">
        <f t="shared" si="2"/>
        <v>85.687574109756099</v>
      </c>
      <c r="J30" s="14">
        <f t="shared" si="3"/>
        <v>10.72743037624887</v>
      </c>
    </row>
    <row r="31" spans="1:10" x14ac:dyDescent="0.25">
      <c r="A31" s="5"/>
      <c r="B31" s="21"/>
      <c r="C31" s="5"/>
      <c r="D31" s="50">
        <v>512</v>
      </c>
      <c r="E31" s="5" t="s">
        <v>29</v>
      </c>
      <c r="F31" s="38">
        <v>2000000</v>
      </c>
      <c r="G31" s="38">
        <v>2000000</v>
      </c>
      <c r="H31" s="56">
        <v>77316</v>
      </c>
      <c r="I31" s="14">
        <v>0</v>
      </c>
      <c r="J31" s="14">
        <f t="shared" si="3"/>
        <v>3.8657999999999997</v>
      </c>
    </row>
    <row r="32" spans="1:10" x14ac:dyDescent="0.25">
      <c r="A32" s="9"/>
      <c r="B32" s="51"/>
      <c r="C32" s="9"/>
      <c r="D32" s="33"/>
      <c r="E32" s="6" t="s">
        <v>39</v>
      </c>
      <c r="F32" s="39">
        <f>SUM(F19:F31)</f>
        <v>259885000</v>
      </c>
      <c r="G32" s="39">
        <f>SUM(G19:G31)</f>
        <v>843692736</v>
      </c>
      <c r="H32" s="39">
        <f>SUM(H19:H31)</f>
        <v>173197367.01999998</v>
      </c>
      <c r="I32" s="15">
        <f t="shared" si="2"/>
        <v>66.643849017834796</v>
      </c>
      <c r="J32" s="15">
        <f t="shared" si="3"/>
        <v>20.52848858710572</v>
      </c>
    </row>
    <row r="33" spans="1:10" ht="30" x14ac:dyDescent="0.25">
      <c r="A33" s="1"/>
      <c r="B33" s="52" t="s">
        <v>6</v>
      </c>
      <c r="C33" s="10" t="s">
        <v>10</v>
      </c>
      <c r="D33" s="12"/>
      <c r="E33" s="3"/>
      <c r="F33" s="38">
        <v>51366000</v>
      </c>
      <c r="G33" s="17">
        <v>54123400</v>
      </c>
      <c r="H33" s="17">
        <v>22187095.420000002</v>
      </c>
      <c r="I33" s="14">
        <f t="shared" ref="I33:I50" si="4">(H33/F33)*100</f>
        <v>43.19412728263832</v>
      </c>
      <c r="J33" s="14">
        <f t="shared" ref="J33:J50" si="5">(H33/G33)*100</f>
        <v>40.993535919768533</v>
      </c>
    </row>
    <row r="34" spans="1:10" ht="30" x14ac:dyDescent="0.25">
      <c r="A34" s="5"/>
      <c r="B34" s="21"/>
      <c r="C34" s="5"/>
      <c r="D34" s="50">
        <v>411</v>
      </c>
      <c r="E34" s="18" t="s">
        <v>17</v>
      </c>
      <c r="F34" s="38">
        <v>23000000</v>
      </c>
      <c r="G34" s="38">
        <v>24300000</v>
      </c>
      <c r="H34" s="38">
        <v>14814067.039999999</v>
      </c>
      <c r="I34" s="14">
        <f t="shared" si="4"/>
        <v>64.408987130434781</v>
      </c>
      <c r="J34" s="14">
        <f t="shared" si="5"/>
        <v>60.963238847736619</v>
      </c>
    </row>
    <row r="35" spans="1:10" ht="30" x14ac:dyDescent="0.25">
      <c r="A35" s="5"/>
      <c r="B35" s="21"/>
      <c r="C35" s="5"/>
      <c r="D35" s="50">
        <v>412</v>
      </c>
      <c r="E35" s="18" t="s">
        <v>18</v>
      </c>
      <c r="F35" s="38">
        <v>4123000</v>
      </c>
      <c r="G35" s="38">
        <v>4373000</v>
      </c>
      <c r="H35" s="38">
        <v>2540612.61</v>
      </c>
      <c r="I35" s="14">
        <f t="shared" si="4"/>
        <v>61.620485326218763</v>
      </c>
      <c r="J35" s="14">
        <f t="shared" si="5"/>
        <v>58.097704321975762</v>
      </c>
    </row>
    <row r="36" spans="1:10" x14ac:dyDescent="0.25">
      <c r="A36" s="5"/>
      <c r="B36" s="21"/>
      <c r="C36" s="5"/>
      <c r="D36" s="50">
        <v>413</v>
      </c>
      <c r="E36" s="54" t="s">
        <v>32</v>
      </c>
      <c r="F36" s="38">
        <v>351000</v>
      </c>
      <c r="G36" s="38">
        <v>351000</v>
      </c>
      <c r="H36" s="38">
        <v>1870</v>
      </c>
      <c r="I36" s="14">
        <f t="shared" si="4"/>
        <v>0.53276353276353272</v>
      </c>
      <c r="J36" s="14">
        <f t="shared" si="5"/>
        <v>0.53276353276353272</v>
      </c>
    </row>
    <row r="37" spans="1:10" ht="30" x14ac:dyDescent="0.25">
      <c r="A37" s="5"/>
      <c r="B37" s="21"/>
      <c r="C37" s="5"/>
      <c r="D37" s="50">
        <v>414</v>
      </c>
      <c r="E37" s="18" t="s">
        <v>33</v>
      </c>
      <c r="F37" s="38">
        <v>500000</v>
      </c>
      <c r="G37" s="38">
        <v>1500000</v>
      </c>
      <c r="H37" s="40">
        <v>-139044.95000000001</v>
      </c>
      <c r="I37" s="14">
        <f t="shared" si="4"/>
        <v>-27.808990000000001</v>
      </c>
      <c r="J37" s="14">
        <f t="shared" si="5"/>
        <v>-9.2696633333333356</v>
      </c>
    </row>
    <row r="38" spans="1:10" ht="30" x14ac:dyDescent="0.25">
      <c r="A38" s="5"/>
      <c r="B38" s="21"/>
      <c r="C38" s="5"/>
      <c r="D38" s="50">
        <v>415</v>
      </c>
      <c r="E38" s="18" t="s">
        <v>19</v>
      </c>
      <c r="F38" s="38">
        <v>1001000</v>
      </c>
      <c r="G38" s="38">
        <v>1001000</v>
      </c>
      <c r="H38" s="38">
        <v>510038.9</v>
      </c>
      <c r="I38" s="14">
        <f t="shared" si="4"/>
        <v>50.952937062937067</v>
      </c>
      <c r="J38" s="14">
        <f t="shared" si="5"/>
        <v>50.952937062937067</v>
      </c>
    </row>
    <row r="39" spans="1:10" ht="30" x14ac:dyDescent="0.25">
      <c r="A39" s="5"/>
      <c r="B39" s="21"/>
      <c r="C39" s="5"/>
      <c r="D39" s="50">
        <v>416</v>
      </c>
      <c r="E39" s="18" t="s">
        <v>31</v>
      </c>
      <c r="F39" s="38">
        <v>550000</v>
      </c>
      <c r="G39" s="38">
        <v>550000</v>
      </c>
      <c r="H39" s="38">
        <v>415045.31</v>
      </c>
      <c r="I39" s="14">
        <f t="shared" si="4"/>
        <v>75.462783636363639</v>
      </c>
      <c r="J39" s="14">
        <f t="shared" si="5"/>
        <v>75.462783636363639</v>
      </c>
    </row>
    <row r="40" spans="1:10" x14ac:dyDescent="0.25">
      <c r="A40" s="5"/>
      <c r="B40" s="21"/>
      <c r="C40" s="5"/>
      <c r="D40" s="50">
        <v>421</v>
      </c>
      <c r="E40" s="18" t="s">
        <v>23</v>
      </c>
      <c r="F40" s="38">
        <v>4000000</v>
      </c>
      <c r="G40" s="38">
        <v>4000000</v>
      </c>
      <c r="H40" s="38">
        <v>974138.97</v>
      </c>
      <c r="I40" s="14">
        <f t="shared" si="4"/>
        <v>24.353474249999998</v>
      </c>
      <c r="J40" s="14">
        <f t="shared" si="5"/>
        <v>24.353474249999998</v>
      </c>
    </row>
    <row r="41" spans="1:10" x14ac:dyDescent="0.25">
      <c r="A41" s="5"/>
      <c r="B41" s="21"/>
      <c r="C41" s="5"/>
      <c r="D41" s="50">
        <v>422</v>
      </c>
      <c r="E41" s="54" t="s">
        <v>20</v>
      </c>
      <c r="F41" s="38">
        <v>900000</v>
      </c>
      <c r="G41" s="38">
        <v>900000</v>
      </c>
      <c r="H41" s="38">
        <v>16075</v>
      </c>
      <c r="I41" s="14">
        <f t="shared" si="4"/>
        <v>1.7861111111111112</v>
      </c>
      <c r="J41" s="14">
        <f t="shared" si="5"/>
        <v>1.7861111111111112</v>
      </c>
    </row>
    <row r="42" spans="1:10" x14ac:dyDescent="0.25">
      <c r="A42" s="5"/>
      <c r="B42" s="21"/>
      <c r="C42" s="5"/>
      <c r="D42" s="50">
        <v>423</v>
      </c>
      <c r="E42" s="54" t="s">
        <v>21</v>
      </c>
      <c r="F42" s="38">
        <v>3540000</v>
      </c>
      <c r="G42" s="38">
        <v>3540000</v>
      </c>
      <c r="H42" s="38">
        <v>1035789.66</v>
      </c>
      <c r="I42" s="14">
        <f t="shared" si="4"/>
        <v>29.25959491525424</v>
      </c>
      <c r="J42" s="14">
        <f t="shared" si="5"/>
        <v>29.25959491525424</v>
      </c>
    </row>
    <row r="43" spans="1:10" x14ac:dyDescent="0.25">
      <c r="A43" s="5"/>
      <c r="B43" s="21"/>
      <c r="C43" s="5"/>
      <c r="D43" s="50">
        <v>424</v>
      </c>
      <c r="E43" s="54" t="s">
        <v>24</v>
      </c>
      <c r="F43" s="38">
        <v>1300000</v>
      </c>
      <c r="G43" s="38">
        <v>1300000</v>
      </c>
      <c r="H43" s="38">
        <v>495750</v>
      </c>
      <c r="I43" s="14">
        <f t="shared" si="4"/>
        <v>38.134615384615387</v>
      </c>
      <c r="J43" s="14">
        <f t="shared" si="5"/>
        <v>38.134615384615387</v>
      </c>
    </row>
    <row r="44" spans="1:10" ht="30" x14ac:dyDescent="0.25">
      <c r="A44" s="5"/>
      <c r="B44" s="21"/>
      <c r="C44" s="5"/>
      <c r="D44" s="50">
        <v>425</v>
      </c>
      <c r="E44" s="18" t="s">
        <v>25</v>
      </c>
      <c r="F44" s="38">
        <v>1000000</v>
      </c>
      <c r="G44" s="38">
        <v>1000000</v>
      </c>
      <c r="H44" s="38">
        <v>252017.18</v>
      </c>
      <c r="I44" s="14">
        <f t="shared" si="4"/>
        <v>25.201718</v>
      </c>
      <c r="J44" s="14">
        <f t="shared" si="5"/>
        <v>25.201718</v>
      </c>
    </row>
    <row r="45" spans="1:10" x14ac:dyDescent="0.25">
      <c r="A45" s="5"/>
      <c r="B45" s="21"/>
      <c r="C45" s="5"/>
      <c r="D45" s="50">
        <v>426</v>
      </c>
      <c r="E45" s="54" t="s">
        <v>30</v>
      </c>
      <c r="F45" s="38">
        <v>5900000</v>
      </c>
      <c r="G45" s="38">
        <v>5840000</v>
      </c>
      <c r="H45" s="38">
        <v>999844.4</v>
      </c>
      <c r="I45" s="14">
        <f t="shared" si="4"/>
        <v>16.946515254237287</v>
      </c>
      <c r="J45" s="14">
        <f t="shared" si="5"/>
        <v>17.120623287671233</v>
      </c>
    </row>
    <row r="46" spans="1:10" ht="30" x14ac:dyDescent="0.25">
      <c r="A46" s="5"/>
      <c r="B46" s="21"/>
      <c r="C46" s="5"/>
      <c r="D46" s="50">
        <v>482</v>
      </c>
      <c r="E46" s="18" t="s">
        <v>22</v>
      </c>
      <c r="F46" s="38">
        <v>400000</v>
      </c>
      <c r="G46" s="38">
        <v>400000</v>
      </c>
      <c r="H46" s="38">
        <v>2500</v>
      </c>
      <c r="I46" s="14">
        <f t="shared" si="4"/>
        <v>0.625</v>
      </c>
      <c r="J46" s="14">
        <f t="shared" si="5"/>
        <v>0.625</v>
      </c>
    </row>
    <row r="47" spans="1:10" ht="60" x14ac:dyDescent="0.25">
      <c r="A47" s="5"/>
      <c r="B47" s="21"/>
      <c r="C47" s="5"/>
      <c r="D47" s="16">
        <v>485</v>
      </c>
      <c r="E47" s="18" t="s">
        <v>34</v>
      </c>
      <c r="F47" s="17">
        <v>1000</v>
      </c>
      <c r="G47" s="17">
        <v>268400</v>
      </c>
      <c r="H47" s="17">
        <v>268391.3</v>
      </c>
      <c r="I47" s="14">
        <v>0</v>
      </c>
      <c r="J47" s="14">
        <f t="shared" si="5"/>
        <v>99.996758569299544</v>
      </c>
    </row>
    <row r="48" spans="1:10" x14ac:dyDescent="0.25">
      <c r="A48" s="5"/>
      <c r="B48" s="21"/>
      <c r="C48" s="5"/>
      <c r="D48" s="50">
        <v>512</v>
      </c>
      <c r="E48" s="54" t="s">
        <v>29</v>
      </c>
      <c r="F48" s="38">
        <v>4500000</v>
      </c>
      <c r="G48" s="38">
        <v>4500000</v>
      </c>
      <c r="H48" s="38">
        <v>0</v>
      </c>
      <c r="I48" s="14">
        <f t="shared" si="4"/>
        <v>0</v>
      </c>
      <c r="J48" s="14">
        <f t="shared" si="5"/>
        <v>0</v>
      </c>
    </row>
    <row r="49" spans="1:14" x14ac:dyDescent="0.25">
      <c r="A49" s="5"/>
      <c r="B49" s="21"/>
      <c r="C49" s="5"/>
      <c r="D49" s="50">
        <v>515</v>
      </c>
      <c r="E49" s="54" t="s">
        <v>28</v>
      </c>
      <c r="F49" s="38">
        <v>300000</v>
      </c>
      <c r="G49" s="38">
        <v>300000</v>
      </c>
      <c r="H49" s="38">
        <v>0</v>
      </c>
      <c r="I49" s="14">
        <f t="shared" si="4"/>
        <v>0</v>
      </c>
      <c r="J49" s="14">
        <v>0</v>
      </c>
    </row>
    <row r="50" spans="1:14" x14ac:dyDescent="0.25">
      <c r="A50" s="9"/>
      <c r="B50" s="51"/>
      <c r="C50" s="9"/>
      <c r="D50" s="33"/>
      <c r="E50" s="6" t="s">
        <v>40</v>
      </c>
      <c r="F50" s="39">
        <f>SUM(F34:F49)</f>
        <v>51366000</v>
      </c>
      <c r="G50" s="39">
        <f>SUM(G34:G49)</f>
        <v>54123400</v>
      </c>
      <c r="H50" s="39">
        <f>SUM(H34:H49)</f>
        <v>22187095.419999994</v>
      </c>
      <c r="I50" s="15">
        <f t="shared" si="4"/>
        <v>43.194127282638313</v>
      </c>
      <c r="J50" s="15">
        <f t="shared" si="5"/>
        <v>40.993535919768519</v>
      </c>
      <c r="N50" s="27"/>
    </row>
    <row r="51" spans="1:14" ht="30" x14ac:dyDescent="0.25">
      <c r="A51" s="5"/>
      <c r="B51" s="29" t="s">
        <v>43</v>
      </c>
      <c r="C51" s="22" t="s">
        <v>41</v>
      </c>
      <c r="D51" s="23"/>
      <c r="E51" s="18"/>
      <c r="F51" s="42">
        <v>511763000</v>
      </c>
      <c r="G51" s="42">
        <v>498189864</v>
      </c>
      <c r="H51" s="42">
        <v>84798422.530000001</v>
      </c>
      <c r="I51" s="5"/>
      <c r="J51" s="24">
        <f>(H51/G51)*100</f>
        <v>17.021306264472695</v>
      </c>
    </row>
    <row r="52" spans="1:14" ht="30" x14ac:dyDescent="0.25">
      <c r="A52" s="5"/>
      <c r="B52" s="21"/>
      <c r="C52" s="22"/>
      <c r="D52" s="23">
        <v>411</v>
      </c>
      <c r="E52" s="18" t="s">
        <v>17</v>
      </c>
      <c r="F52" s="42">
        <v>1000</v>
      </c>
      <c r="G52" s="42">
        <v>5901000</v>
      </c>
      <c r="H52" s="42">
        <v>0</v>
      </c>
      <c r="I52" s="5"/>
      <c r="J52" s="24">
        <f>(H52/G52)*100</f>
        <v>0</v>
      </c>
    </row>
    <row r="53" spans="1:14" ht="30" x14ac:dyDescent="0.25">
      <c r="A53" s="5"/>
      <c r="B53" s="21"/>
      <c r="C53" s="22"/>
      <c r="D53" s="23">
        <v>412</v>
      </c>
      <c r="E53" s="18" t="s">
        <v>18</v>
      </c>
      <c r="F53" s="42">
        <v>1000</v>
      </c>
      <c r="G53" s="42">
        <v>1101000</v>
      </c>
      <c r="H53" s="42">
        <v>0</v>
      </c>
      <c r="I53" s="5"/>
      <c r="J53" s="24">
        <f t="shared" ref="J53:J63" si="6">(H53/G53)*100</f>
        <v>0</v>
      </c>
    </row>
    <row r="54" spans="1:14" ht="30" x14ac:dyDescent="0.25">
      <c r="A54" s="5"/>
      <c r="B54" s="21"/>
      <c r="C54" s="22"/>
      <c r="D54" s="23">
        <v>415</v>
      </c>
      <c r="E54" s="18" t="s">
        <v>19</v>
      </c>
      <c r="F54" s="42">
        <v>60000</v>
      </c>
      <c r="G54" s="42">
        <v>60000</v>
      </c>
      <c r="H54" s="42">
        <v>3275</v>
      </c>
      <c r="I54" s="5"/>
      <c r="J54" s="24">
        <f t="shared" si="6"/>
        <v>5.458333333333333</v>
      </c>
    </row>
    <row r="55" spans="1:14" x14ac:dyDescent="0.25">
      <c r="A55" s="5"/>
      <c r="B55" s="21"/>
      <c r="C55" s="22"/>
      <c r="D55" s="23">
        <v>421</v>
      </c>
      <c r="E55" s="18" t="s">
        <v>23</v>
      </c>
      <c r="F55" s="42">
        <v>83950000</v>
      </c>
      <c r="G55" s="42">
        <v>76376864</v>
      </c>
      <c r="H55" s="57">
        <v>18848671.399999999</v>
      </c>
      <c r="I55" s="5"/>
      <c r="J55" s="24">
        <f t="shared" si="6"/>
        <v>24.678509188332214</v>
      </c>
    </row>
    <row r="56" spans="1:14" x14ac:dyDescent="0.25">
      <c r="A56" s="5"/>
      <c r="B56" s="21"/>
      <c r="C56" s="22"/>
      <c r="D56" s="23">
        <v>422</v>
      </c>
      <c r="E56" s="5" t="s">
        <v>20</v>
      </c>
      <c r="F56" s="42">
        <v>1500000</v>
      </c>
      <c r="G56" s="42">
        <v>1500000</v>
      </c>
      <c r="H56" s="56">
        <v>107345.77</v>
      </c>
      <c r="I56" s="5"/>
      <c r="J56" s="24">
        <f t="shared" si="6"/>
        <v>7.1563846666666668</v>
      </c>
    </row>
    <row r="57" spans="1:14" x14ac:dyDescent="0.25">
      <c r="A57" s="5"/>
      <c r="B57" s="21"/>
      <c r="C57" s="22"/>
      <c r="D57" s="23">
        <v>423</v>
      </c>
      <c r="E57" s="5" t="s">
        <v>21</v>
      </c>
      <c r="F57" s="42">
        <v>12000000</v>
      </c>
      <c r="G57" s="42">
        <v>12000000</v>
      </c>
      <c r="H57" s="56">
        <v>0</v>
      </c>
      <c r="I57" s="5"/>
      <c r="J57" s="24">
        <f t="shared" si="6"/>
        <v>0</v>
      </c>
    </row>
    <row r="58" spans="1:14" x14ac:dyDescent="0.25">
      <c r="A58" s="5"/>
      <c r="B58" s="21"/>
      <c r="C58" s="22"/>
      <c r="D58" s="23">
        <v>424</v>
      </c>
      <c r="E58" s="5" t="s">
        <v>24</v>
      </c>
      <c r="F58" s="42">
        <v>24000000</v>
      </c>
      <c r="G58" s="42">
        <v>24000000</v>
      </c>
      <c r="H58" s="56">
        <v>2891503.93</v>
      </c>
      <c r="I58" s="5"/>
      <c r="J58" s="24">
        <f t="shared" si="6"/>
        <v>12.047933041666667</v>
      </c>
    </row>
    <row r="59" spans="1:14" ht="30" x14ac:dyDescent="0.25">
      <c r="A59" s="5"/>
      <c r="B59" s="21"/>
      <c r="C59" s="22"/>
      <c r="D59" s="23">
        <v>425</v>
      </c>
      <c r="E59" s="18" t="s">
        <v>25</v>
      </c>
      <c r="F59" s="42">
        <v>87000000</v>
      </c>
      <c r="G59" s="42">
        <v>87000000</v>
      </c>
      <c r="H59" s="56">
        <v>36676441.030000001</v>
      </c>
      <c r="I59" s="5"/>
      <c r="J59" s="24">
        <f t="shared" si="6"/>
        <v>42.156828770114949</v>
      </c>
    </row>
    <row r="60" spans="1:14" x14ac:dyDescent="0.25">
      <c r="A60" s="5"/>
      <c r="B60" s="21"/>
      <c r="C60" s="22"/>
      <c r="D60" s="23">
        <v>426</v>
      </c>
      <c r="E60" s="5" t="s">
        <v>30</v>
      </c>
      <c r="F60" s="42">
        <v>10100000</v>
      </c>
      <c r="G60" s="42">
        <v>10100000</v>
      </c>
      <c r="H60" s="56">
        <v>127980</v>
      </c>
      <c r="I60" s="5"/>
      <c r="J60" s="24">
        <f t="shared" si="6"/>
        <v>1.2671287128712871</v>
      </c>
    </row>
    <row r="61" spans="1:14" ht="30" x14ac:dyDescent="0.25">
      <c r="A61" s="5"/>
      <c r="B61" s="21"/>
      <c r="C61" s="22"/>
      <c r="D61" s="23">
        <v>482</v>
      </c>
      <c r="E61" s="18" t="s">
        <v>22</v>
      </c>
      <c r="F61" s="42">
        <v>100000</v>
      </c>
      <c r="G61" s="42">
        <v>100000</v>
      </c>
      <c r="H61" s="56">
        <v>5000</v>
      </c>
      <c r="I61" s="5"/>
      <c r="J61" s="24">
        <f t="shared" si="6"/>
        <v>5</v>
      </c>
    </row>
    <row r="62" spans="1:14" ht="30" x14ac:dyDescent="0.25">
      <c r="A62" s="5"/>
      <c r="B62" s="21"/>
      <c r="C62" s="22"/>
      <c r="D62" s="23">
        <v>511</v>
      </c>
      <c r="E62" s="18" t="s">
        <v>27</v>
      </c>
      <c r="F62" s="42">
        <v>250051000</v>
      </c>
      <c r="G62" s="42">
        <v>225051000</v>
      </c>
      <c r="H62" s="56">
        <v>3000000</v>
      </c>
      <c r="I62" s="5"/>
      <c r="J62" s="24">
        <f t="shared" si="6"/>
        <v>1.3330311795992908</v>
      </c>
    </row>
    <row r="63" spans="1:14" x14ac:dyDescent="0.25">
      <c r="A63" s="5"/>
      <c r="B63" s="21"/>
      <c r="C63" s="5"/>
      <c r="D63" s="23">
        <v>512</v>
      </c>
      <c r="E63" s="5" t="s">
        <v>29</v>
      </c>
      <c r="F63" s="42">
        <v>43000000</v>
      </c>
      <c r="G63" s="42">
        <v>55000000</v>
      </c>
      <c r="H63" s="56">
        <v>23138205.399999999</v>
      </c>
      <c r="I63" s="5"/>
      <c r="J63" s="24">
        <f t="shared" si="6"/>
        <v>42.069464363636364</v>
      </c>
    </row>
    <row r="64" spans="1:14" x14ac:dyDescent="0.25">
      <c r="A64" s="9"/>
      <c r="B64" s="51"/>
      <c r="C64" s="9"/>
      <c r="D64" s="33"/>
      <c r="E64" s="26" t="s">
        <v>42</v>
      </c>
      <c r="F64" s="39">
        <f>SUM(F52:F63)</f>
        <v>511763000</v>
      </c>
      <c r="G64" s="39">
        <f>SUM(G52:G63)</f>
        <v>498189864</v>
      </c>
      <c r="H64" s="39">
        <f>SUM(H52:H63)</f>
        <v>84798422.530000001</v>
      </c>
      <c r="I64" s="9"/>
      <c r="J64" s="15">
        <f t="shared" ref="J64:J69" si="7">(H64/G64)*100</f>
        <v>17.021306264472695</v>
      </c>
    </row>
    <row r="65" spans="1:15" x14ac:dyDescent="0.25">
      <c r="A65" s="30"/>
      <c r="B65" s="53">
        <v>5001</v>
      </c>
      <c r="C65" s="30" t="s">
        <v>44</v>
      </c>
      <c r="D65" s="23"/>
      <c r="E65" s="31"/>
      <c r="F65" s="42">
        <v>75957000</v>
      </c>
      <c r="G65" s="42">
        <v>75957000</v>
      </c>
      <c r="H65" s="42"/>
      <c r="I65" s="30"/>
      <c r="J65" s="15">
        <f t="shared" si="7"/>
        <v>0</v>
      </c>
      <c r="K65" s="28"/>
      <c r="L65" s="28"/>
      <c r="M65" s="28"/>
      <c r="N65" s="28"/>
    </row>
    <row r="66" spans="1:15" ht="30" x14ac:dyDescent="0.25">
      <c r="A66" s="30"/>
      <c r="B66" s="53"/>
      <c r="C66" s="30"/>
      <c r="D66" s="23">
        <v>511</v>
      </c>
      <c r="E66" s="18" t="s">
        <v>27</v>
      </c>
      <c r="F66" s="42">
        <v>75957000</v>
      </c>
      <c r="G66" s="42">
        <v>75957000</v>
      </c>
      <c r="H66" s="42">
        <v>0</v>
      </c>
      <c r="I66" s="30"/>
      <c r="J66" s="15">
        <f t="shared" si="7"/>
        <v>0</v>
      </c>
      <c r="K66" s="28"/>
      <c r="L66" s="28"/>
      <c r="M66" s="28"/>
      <c r="N66" s="28"/>
      <c r="O66" s="28"/>
    </row>
    <row r="67" spans="1:15" x14ac:dyDescent="0.25">
      <c r="A67" s="9"/>
      <c r="B67" s="51"/>
      <c r="C67" s="9"/>
      <c r="D67" s="33"/>
      <c r="E67" s="26" t="s">
        <v>45</v>
      </c>
      <c r="F67" s="39">
        <f>SUM(F66)</f>
        <v>75957000</v>
      </c>
      <c r="G67" s="39">
        <f>SUM(G66)</f>
        <v>75957000</v>
      </c>
      <c r="H67" s="39">
        <v>0</v>
      </c>
      <c r="I67" s="9"/>
      <c r="J67" s="15">
        <f t="shared" si="7"/>
        <v>0</v>
      </c>
      <c r="K67" s="28"/>
      <c r="L67" s="28"/>
      <c r="M67" s="28"/>
      <c r="N67" s="28"/>
      <c r="O67" s="28"/>
    </row>
    <row r="68" spans="1:15" ht="30" x14ac:dyDescent="0.25">
      <c r="A68" s="30"/>
      <c r="B68" s="53">
        <v>5002</v>
      </c>
      <c r="C68" s="32" t="s">
        <v>46</v>
      </c>
      <c r="D68" s="23"/>
      <c r="F68" s="42">
        <v>127600000</v>
      </c>
      <c r="G68" s="42">
        <v>127600000</v>
      </c>
      <c r="H68" s="42">
        <v>0</v>
      </c>
      <c r="I68" s="30"/>
      <c r="J68" s="15">
        <f t="shared" si="7"/>
        <v>0</v>
      </c>
      <c r="K68" s="28"/>
      <c r="L68" s="28"/>
      <c r="M68" s="28"/>
      <c r="N68" s="28"/>
      <c r="O68" s="28"/>
    </row>
    <row r="69" spans="1:15" ht="30" x14ac:dyDescent="0.25">
      <c r="A69" s="30"/>
      <c r="B69" s="53"/>
      <c r="C69" s="30"/>
      <c r="D69" s="23">
        <v>511</v>
      </c>
      <c r="E69" s="18" t="s">
        <v>27</v>
      </c>
      <c r="F69" s="42">
        <v>127600000</v>
      </c>
      <c r="G69" s="42">
        <v>127600000</v>
      </c>
      <c r="H69" s="42">
        <v>0</v>
      </c>
      <c r="I69" s="30"/>
      <c r="J69" s="15">
        <f t="shared" si="7"/>
        <v>0</v>
      </c>
      <c r="K69" s="28"/>
      <c r="L69" s="28"/>
      <c r="M69" s="28"/>
      <c r="N69" s="28"/>
      <c r="O69" s="28"/>
    </row>
    <row r="70" spans="1:15" x14ac:dyDescent="0.25">
      <c r="A70" s="9"/>
      <c r="B70" s="9"/>
      <c r="C70" s="9"/>
      <c r="D70" s="9"/>
      <c r="E70" s="9" t="s">
        <v>47</v>
      </c>
      <c r="F70" s="39">
        <f>SUM(F69)</f>
        <v>127600000</v>
      </c>
      <c r="G70" s="39">
        <f>SUM(G69)</f>
        <v>127600000</v>
      </c>
      <c r="H70" s="39">
        <f>SUM(H69)</f>
        <v>0</v>
      </c>
      <c r="I70" s="9"/>
      <c r="J70" s="33"/>
    </row>
    <row r="71" spans="1:15" x14ac:dyDescent="0.25">
      <c r="A71" s="28"/>
      <c r="B71" s="28"/>
      <c r="C71" s="28"/>
      <c r="D71" s="28"/>
      <c r="E71" s="28"/>
      <c r="F71" s="43"/>
      <c r="G71" s="43"/>
      <c r="H71" s="43"/>
      <c r="I71" s="28"/>
      <c r="J71" s="46"/>
      <c r="K71" s="28"/>
      <c r="L71" s="28"/>
      <c r="M71" s="28"/>
      <c r="N71" s="28"/>
    </row>
    <row r="72" spans="1:15" x14ac:dyDescent="0.25">
      <c r="E72" s="19" t="s">
        <v>48</v>
      </c>
      <c r="F72" s="44">
        <f>F17+F32+F50+F64+F67+F70</f>
        <v>1055639000</v>
      </c>
      <c r="G72" s="45">
        <f>G17+G32+G50+G64+G67+G70</f>
        <v>1628631000</v>
      </c>
      <c r="H72" s="44">
        <f>H17+H32+H50+H64+H67+H70</f>
        <v>293777630.49000001</v>
      </c>
      <c r="I72" s="20"/>
      <c r="J72" s="25">
        <f>(H72/G72)*100</f>
        <v>18.038317488123461</v>
      </c>
    </row>
    <row r="73" spans="1:15" x14ac:dyDescent="0.25">
      <c r="F73" s="41"/>
      <c r="G73" s="41"/>
      <c r="H73" s="40"/>
      <c r="J73" s="47"/>
    </row>
    <row r="74" spans="1:15" x14ac:dyDescent="0.25">
      <c r="F74" s="41"/>
      <c r="G74" s="41"/>
      <c r="H74" s="41"/>
      <c r="J74" s="47"/>
    </row>
    <row r="75" spans="1:15" x14ac:dyDescent="0.25">
      <c r="F75" s="41"/>
      <c r="G75" s="41"/>
      <c r="H75" s="41"/>
      <c r="J75" s="47"/>
    </row>
    <row r="76" spans="1:15" x14ac:dyDescent="0.25">
      <c r="F76" s="41"/>
      <c r="G76" s="41"/>
      <c r="H76" s="41"/>
      <c r="J76" s="47"/>
    </row>
    <row r="77" spans="1:15" x14ac:dyDescent="0.25">
      <c r="F77" s="41"/>
      <c r="G77" s="41"/>
      <c r="H77" s="41"/>
      <c r="J77" s="47"/>
    </row>
    <row r="78" spans="1:15" x14ac:dyDescent="0.25">
      <c r="F78" s="41"/>
      <c r="G78" s="41"/>
      <c r="H78" s="41"/>
      <c r="J78" s="47"/>
    </row>
    <row r="79" spans="1:15" x14ac:dyDescent="0.25">
      <c r="F79" s="41"/>
      <c r="G79" s="41"/>
      <c r="H79" s="41"/>
      <c r="J79" s="47"/>
    </row>
    <row r="80" spans="1:15" x14ac:dyDescent="0.25">
      <c r="F80" s="41"/>
      <c r="G80" s="41"/>
      <c r="H80" s="41"/>
      <c r="J80" s="47"/>
    </row>
    <row r="81" spans="6:8" x14ac:dyDescent="0.25">
      <c r="F81" s="41"/>
      <c r="G81" s="41"/>
      <c r="H81" s="41"/>
    </row>
    <row r="82" spans="6:8" x14ac:dyDescent="0.25">
      <c r="F82" s="41"/>
      <c r="G82" s="41"/>
      <c r="H82" s="41"/>
    </row>
    <row r="83" spans="6:8" x14ac:dyDescent="0.25">
      <c r="F83" s="41"/>
      <c r="G83" s="41"/>
      <c r="H83" s="41"/>
    </row>
  </sheetData>
  <mergeCells count="11">
    <mergeCell ref="A1:J1"/>
    <mergeCell ref="F5:F8"/>
    <mergeCell ref="G5:G8"/>
    <mergeCell ref="H5:H8"/>
    <mergeCell ref="I5:I8"/>
    <mergeCell ref="J5:J8"/>
    <mergeCell ref="A5:A8"/>
    <mergeCell ref="B5:B8"/>
    <mergeCell ref="C5:C8"/>
    <mergeCell ref="D5:D8"/>
    <mergeCell ref="E5:E8"/>
  </mergeCells>
  <pageMargins left="0.25" right="0.25" top="0.75" bottom="0.75" header="0.3" footer="0.3"/>
  <pageSetup paperSize="9" scale="75" orientation="landscape" verticalDpi="0" r:id="rId1"/>
  <ignoredErrors>
    <ignoredError sqref="F50:H50 F32:H32 F17:H17 F64:H64" formulaRange="1"/>
    <ignoredError sqref="B33 B10 B18 A9 B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 0605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</dc:creator>
  <cp:lastModifiedBy>Јелена Аничић</cp:lastModifiedBy>
  <cp:lastPrinted>2019-08-28T06:04:23Z</cp:lastPrinted>
  <dcterms:created xsi:type="dcterms:W3CDTF">2017-02-22T18:23:29Z</dcterms:created>
  <dcterms:modified xsi:type="dcterms:W3CDTF">2019-12-20T11:50:43Z</dcterms:modified>
</cp:coreProperties>
</file>